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JUJ/"/>
    </mc:Choice>
  </mc:AlternateContent>
  <xr:revisionPtr revIDLastSave="69" documentId="14_{0EE3C02C-D877-4FE2-AD58-9D4A72015D33}" xr6:coauthVersionLast="47" xr6:coauthVersionMax="47" xr10:uidLastSave="{9ADCA2E1-9475-44E5-B1CB-0E428163E334}"/>
  <bookViews>
    <workbookView xWindow="-120" yWindow="-120" windowWidth="20730" windowHeight="11160" activeTab="1" xr2:uid="{00000000-000D-0000-FFFF-FFFF00000000}"/>
  </bookViews>
  <sheets>
    <sheet name="CTA CTE SOCIOS JUJUY" sheetId="2" r:id="rId1"/>
    <sheet name="CAJA JUJUY" sheetId="1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3" l="1"/>
  <c r="K8" i="3"/>
  <c r="D8" i="3" l="1"/>
  <c r="B9" i="3"/>
  <c r="C8" i="3"/>
  <c r="B8" i="3"/>
  <c r="C9" i="2"/>
  <c r="C13" i="1" l="1"/>
  <c r="D7" i="3"/>
  <c r="C7" i="3"/>
  <c r="B7" i="3"/>
  <c r="D18" i="3"/>
  <c r="D17" i="3"/>
  <c r="D16" i="3"/>
  <c r="D15" i="3"/>
  <c r="D14" i="3"/>
  <c r="D13" i="3"/>
  <c r="D12" i="3"/>
  <c r="D11" i="3"/>
  <c r="D10" i="3"/>
  <c r="D9" i="3"/>
  <c r="E152" i="1"/>
  <c r="E43" i="2"/>
  <c r="F43" i="2"/>
  <c r="G43" i="2"/>
  <c r="H43" i="2"/>
  <c r="I43" i="2"/>
  <c r="J43" i="2"/>
  <c r="K43" i="2"/>
  <c r="L43" i="2"/>
  <c r="M43" i="2"/>
  <c r="N43" i="2"/>
  <c r="O43" i="2"/>
  <c r="P43" i="2"/>
  <c r="B85" i="2" l="1"/>
  <c r="B75" i="2"/>
  <c r="B73" i="2"/>
  <c r="B71" i="2"/>
  <c r="B69" i="2"/>
  <c r="B67" i="2"/>
  <c r="B65" i="2"/>
  <c r="B63" i="2"/>
  <c r="B61" i="2"/>
  <c r="B59" i="2"/>
  <c r="B18" i="3"/>
  <c r="B17" i="3"/>
  <c r="B16" i="3"/>
  <c r="E155" i="1"/>
  <c r="B15" i="3"/>
  <c r="B14" i="3"/>
  <c r="B13" i="3"/>
  <c r="B12" i="3"/>
  <c r="B11" i="3"/>
  <c r="B10" i="3"/>
  <c r="G150" i="1"/>
  <c r="Q59" i="2"/>
  <c r="C6" i="2" s="1"/>
  <c r="E161" i="1"/>
  <c r="E164" i="1"/>
  <c r="D43" i="2"/>
  <c r="I6" i="3"/>
  <c r="I19" i="3"/>
  <c r="H6" i="3"/>
  <c r="H19" i="3"/>
  <c r="G6" i="3"/>
  <c r="G19" i="3"/>
  <c r="F6" i="3"/>
  <c r="Q89" i="2"/>
  <c r="Q87" i="2"/>
  <c r="Q85" i="2"/>
  <c r="C19" i="2"/>
  <c r="Q83" i="2"/>
  <c r="C17" i="2"/>
  <c r="Q81" i="2"/>
  <c r="C16" i="2"/>
  <c r="Q79" i="2"/>
  <c r="Q77" i="2"/>
  <c r="C15" i="2"/>
  <c r="Q75" i="2"/>
  <c r="C14" i="2" s="1"/>
  <c r="Q73" i="2"/>
  <c r="C13" i="2" s="1"/>
  <c r="Q71" i="2"/>
  <c r="C12" i="2"/>
  <c r="Q69" i="2"/>
  <c r="C11" i="2" s="1"/>
  <c r="Q67" i="2"/>
  <c r="C10" i="2" s="1"/>
  <c r="Q65" i="2"/>
  <c r="Q63" i="2"/>
  <c r="C8" i="2"/>
  <c r="Q61" i="2"/>
  <c r="H150" i="1"/>
  <c r="I150" i="1"/>
  <c r="I151" i="1" s="1"/>
  <c r="E158" i="1" s="1"/>
  <c r="J150" i="1"/>
  <c r="K150" i="1"/>
  <c r="M150" i="1"/>
  <c r="N150" i="1"/>
  <c r="C43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L150" i="1"/>
  <c r="F19" i="3"/>
  <c r="E150" i="1"/>
  <c r="G151" i="1" l="1"/>
  <c r="Q90" i="2"/>
  <c r="K151" i="1"/>
  <c r="E6" i="3"/>
  <c r="C19" i="3"/>
  <c r="D19" i="3"/>
  <c r="K20" i="3"/>
  <c r="M151" i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C7" i="2"/>
  <c r="C22" i="2" s="1"/>
  <c r="Q43" i="2"/>
  <c r="B21" i="3" l="1"/>
  <c r="R90" i="2"/>
  <c r="S90" i="2" s="1"/>
</calcChain>
</file>

<file path=xl/sharedStrings.xml><?xml version="1.0" encoding="utf-8"?>
<sst xmlns="http://schemas.openxmlformats.org/spreadsheetml/2006/main" count="137" uniqueCount="84">
  <si>
    <t>CTA CTE SOCIOS NAP JUJUY</t>
  </si>
  <si>
    <t>SALDO</t>
  </si>
  <si>
    <t>AZUL NETWORKS SRL</t>
  </si>
  <si>
    <t>CABLE AUDIO VISION SRL</t>
  </si>
  <si>
    <t>ESCOM COMUNICACIONES S.R.L.</t>
  </si>
  <si>
    <t>MOSCONI TELEVISORA COLOR SRL</t>
  </si>
  <si>
    <t>SERVICIOS Y TELECOMUNICACIONES SA</t>
  </si>
  <si>
    <t>TECNOVISION SA</t>
  </si>
  <si>
    <t>VEGA SILVEIRO (SILVER Channel )</t>
  </si>
  <si>
    <t>VIDEOTEL SRL</t>
  </si>
  <si>
    <t>WARI.NET COMUNICACIONES SRL </t>
  </si>
  <si>
    <t>MUNIC DE SAN SALVADOR DE JUJUY</t>
  </si>
  <si>
    <t>TOTAL DEUDA NAP JUJUY</t>
  </si>
  <si>
    <t>SERVICIOS NAP FACTURADOS</t>
  </si>
  <si>
    <t>saldo 30/06/2022</t>
  </si>
  <si>
    <t>Concepto</t>
  </si>
  <si>
    <t xml:space="preserve">Facturado </t>
  </si>
  <si>
    <t>Facturado</t>
  </si>
  <si>
    <t>de gastos</t>
  </si>
  <si>
    <t>ACUERDOS ESPECIALES NAP (FONDO DE RESERVA)</t>
  </si>
  <si>
    <t>Facturado 2022</t>
  </si>
  <si>
    <t>Cobrado 2022</t>
  </si>
  <si>
    <t>Facturado 2023</t>
  </si>
  <si>
    <t>Cobrado 2023</t>
  </si>
  <si>
    <t>UNS</t>
  </si>
  <si>
    <t>COBRANZAS</t>
  </si>
  <si>
    <t xml:space="preserve">TOTAL </t>
  </si>
  <si>
    <t>Fecha</t>
  </si>
  <si>
    <t>Ingresos/ cobrado</t>
  </si>
  <si>
    <t>Egresos</t>
  </si>
  <si>
    <t>Saldo</t>
  </si>
  <si>
    <t>Ingresos</t>
  </si>
  <si>
    <t>Saldo al 30.06.2022</t>
  </si>
  <si>
    <t xml:space="preserve">   Gtos dir Julio 2022</t>
  </si>
  <si>
    <t xml:space="preserve">   Gtos indir Julio 2022</t>
  </si>
  <si>
    <t>SALDO DE CAJA</t>
  </si>
  <si>
    <t xml:space="preserve">TOTAL FONDO DE RESERVA 1 $ </t>
  </si>
  <si>
    <t>TOTAL FONDO DE RESERVA 2 $</t>
  </si>
  <si>
    <t>TOTAL FONDO DE RESERVA  U$D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</si>
  <si>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</si>
  <si>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</si>
  <si>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</si>
  <si>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</si>
  <si>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</si>
  <si>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</si>
  <si>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</si>
  <si>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30.06.2022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</si>
  <si>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</si>
  <si>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</si>
  <si>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</si>
  <si>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</si>
  <si>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</si>
  <si>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</si>
  <si>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</si>
  <si>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</si>
  <si>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</si>
  <si>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</si>
  <si>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</si>
  <si>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</si>
  <si>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30.06.2023</t>
  </si>
  <si>
    <t>Azul Networks SRL</t>
  </si>
  <si>
    <t>Cable Audio Vision SRL</t>
  </si>
  <si>
    <t>Mosconi Televisora Color SRL</t>
  </si>
  <si>
    <t>SILVEIRO VEGA (SILVER Channel )</t>
  </si>
  <si>
    <t>Servicios y Telecomunicaciones SA</t>
  </si>
  <si>
    <t>Tecnovision SA</t>
  </si>
  <si>
    <t>TV MUSIC HOUSE SRL</t>
  </si>
  <si>
    <t>TV Music House SRL</t>
  </si>
  <si>
    <t>Vega Silveiro(SILVER Channel )</t>
  </si>
  <si>
    <t>Videotel SRL</t>
  </si>
  <si>
    <t>Wari.Net Comunicaciones SRL </t>
  </si>
  <si>
    <t>debito</t>
  </si>
  <si>
    <t>Munic de San Salvador de Jujuy</t>
  </si>
  <si>
    <t xml:space="preserve">     Fondo de Reserva </t>
  </si>
  <si>
    <t>Compro U$D 1300 a $37,75</t>
  </si>
  <si>
    <t>Intereses de renovación de plazo fijo U$A Octubre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</si>
  <si>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</si>
  <si>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</si>
  <si>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</si>
  <si>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</si>
  <si>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</si>
  <si>
    <t>Iva Debito Fiscal Agosto 2022</t>
  </si>
  <si>
    <t>Iva Credito Fiscal directo Agosto 2022</t>
  </si>
  <si>
    <t>Iva Credito Fiscal indirecto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</si>
</sst>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sz val="11"/>
      <color theme="3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4" fillId="0" borderId="0"/>
  </cellStyleXfs>
  <cellXfs count="288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indent="1"/>
    </xf>
    <xf numFmtId="168" fontId="12" fillId="0" borderId="0" xfId="0" applyNumberFormat="1" applyFont="1"/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165" fontId="5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65" fontId="15" fillId="0" borderId="0" xfId="0" applyNumberFormat="1" applyFont="1"/>
    <xf numFmtId="14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0" fillId="0" borderId="0" xfId="0" applyNumberFormat="1"/>
    <xf numFmtId="40" fontId="0" fillId="0" borderId="0" xfId="0" applyNumberFormat="1"/>
    <xf numFmtId="0" fontId="18" fillId="0" borderId="0" xfId="0" applyFont="1" applyAlignment="1">
      <alignment vertical="center"/>
    </xf>
    <xf numFmtId="165" fontId="13" fillId="0" borderId="0" xfId="0" applyNumberFormat="1" applyFont="1"/>
    <xf numFmtId="0" fontId="6" fillId="0" borderId="0" xfId="2" applyFont="1" applyAlignment="1" applyProtection="1">
      <alignment horizontal="center"/>
      <protection locked="0"/>
    </xf>
    <xf numFmtId="0" fontId="26" fillId="0" borderId="0" xfId="2" applyFont="1" applyProtection="1">
      <protection locked="0"/>
    </xf>
    <xf numFmtId="165" fontId="26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5" fontId="2" fillId="0" borderId="7" xfId="0" applyNumberFormat="1" applyFont="1" applyBorder="1"/>
    <xf numFmtId="0" fontId="26" fillId="0" borderId="3" xfId="2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8" fontId="0" fillId="3" borderId="0" xfId="0" applyNumberFormat="1" applyFill="1"/>
    <xf numFmtId="165" fontId="2" fillId="3" borderId="8" xfId="0" applyNumberFormat="1" applyFont="1" applyFill="1" applyBorder="1"/>
    <xf numFmtId="0" fontId="26" fillId="3" borderId="3" xfId="2" applyFont="1" applyFill="1" applyBorder="1" applyProtection="1">
      <protection locked="0"/>
    </xf>
    <xf numFmtId="168" fontId="5" fillId="3" borderId="0" xfId="0" applyNumberFormat="1" applyFont="1" applyFill="1"/>
    <xf numFmtId="165" fontId="2" fillId="3" borderId="4" xfId="0" applyNumberFormat="1" applyFont="1" applyFill="1" applyBorder="1"/>
    <xf numFmtId="165" fontId="26" fillId="0" borderId="3" xfId="0" applyNumberFormat="1" applyFont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0" fontId="26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19" fillId="4" borderId="0" xfId="0" applyFont="1" applyFill="1"/>
    <xf numFmtId="166" fontId="20" fillId="4" borderId="0" xfId="0" applyNumberFormat="1" applyFont="1" applyFill="1"/>
    <xf numFmtId="165" fontId="20" fillId="4" borderId="0" xfId="0" applyNumberFormat="1" applyFont="1" applyFill="1"/>
    <xf numFmtId="164" fontId="20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27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" fillId="4" borderId="11" xfId="0" applyNumberFormat="1" applyFont="1" applyFill="1" applyBorder="1"/>
    <xf numFmtId="165" fontId="28" fillId="2" borderId="11" xfId="0" applyNumberFormat="1" applyFont="1" applyFill="1" applyBorder="1" applyAlignment="1">
      <alignment horizontal="left"/>
    </xf>
    <xf numFmtId="165" fontId="0" fillId="5" borderId="0" xfId="0" applyNumberFormat="1" applyFill="1"/>
    <xf numFmtId="165" fontId="0" fillId="6" borderId="0" xfId="0" applyNumberFormat="1" applyFill="1" applyAlignment="1">
      <alignment horizontal="center"/>
    </xf>
    <xf numFmtId="165" fontId="2" fillId="7" borderId="11" xfId="0" applyNumberFormat="1" applyFont="1" applyFill="1" applyBorder="1"/>
    <xf numFmtId="165" fontId="2" fillId="8" borderId="11" xfId="0" applyNumberFormat="1" applyFont="1" applyFill="1" applyBorder="1"/>
    <xf numFmtId="164" fontId="7" fillId="9" borderId="0" xfId="0" applyNumberFormat="1" applyFont="1" applyFill="1"/>
    <xf numFmtId="165" fontId="25" fillId="5" borderId="11" xfId="0" applyNumberFormat="1" applyFont="1" applyFill="1" applyBorder="1" applyAlignment="1">
      <alignment horizontal="center"/>
    </xf>
    <xf numFmtId="165" fontId="30" fillId="5" borderId="11" xfId="0" applyNumberFormat="1" applyFont="1" applyFill="1" applyBorder="1" applyAlignment="1">
      <alignment horizontal="center"/>
    </xf>
    <xf numFmtId="165" fontId="25" fillId="6" borderId="11" xfId="0" applyNumberFormat="1" applyFont="1" applyFill="1" applyBorder="1" applyAlignment="1">
      <alignment horizontal="center"/>
    </xf>
    <xf numFmtId="165" fontId="30" fillId="6" borderId="11" xfId="0" applyNumberFormat="1" applyFont="1" applyFill="1" applyBorder="1" applyAlignment="1">
      <alignment horizontal="center"/>
    </xf>
    <xf numFmtId="165" fontId="31" fillId="10" borderId="11" xfId="0" applyNumberFormat="1" applyFont="1" applyFill="1" applyBorder="1" applyAlignment="1">
      <alignment horizontal="left" wrapText="1"/>
    </xf>
    <xf numFmtId="165" fontId="4" fillId="10" borderId="11" xfId="0" applyNumberFormat="1" applyFont="1" applyFill="1" applyBorder="1" applyAlignment="1">
      <alignment horizontal="center" vertical="center"/>
    </xf>
    <xf numFmtId="165" fontId="28" fillId="7" borderId="11" xfId="0" applyNumberFormat="1" applyFont="1" applyFill="1" applyBorder="1" applyAlignment="1">
      <alignment horizontal="center" vertical="center" wrapText="1"/>
    </xf>
    <xf numFmtId="165" fontId="28" fillId="8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0" fontId="7" fillId="11" borderId="0" xfId="0" applyFont="1" applyFill="1"/>
    <xf numFmtId="165" fontId="29" fillId="5" borderId="10" xfId="0" applyNumberFormat="1" applyFont="1" applyFill="1" applyBorder="1"/>
    <xf numFmtId="164" fontId="8" fillId="12" borderId="11" xfId="0" applyNumberFormat="1" applyFont="1" applyFill="1" applyBorder="1"/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6" fontId="8" fillId="8" borderId="11" xfId="0" applyNumberFormat="1" applyFont="1" applyFill="1" applyBorder="1"/>
    <xf numFmtId="0" fontId="35" fillId="0" borderId="0" xfId="0" applyFont="1"/>
    <xf numFmtId="170" fontId="36" fillId="0" borderId="0" xfId="0" applyNumberFormat="1" applyFont="1"/>
    <xf numFmtId="164" fontId="8" fillId="7" borderId="11" xfId="0" applyNumberFormat="1" applyFont="1" applyFill="1" applyBorder="1"/>
    <xf numFmtId="171" fontId="0" fillId="11" borderId="9" xfId="0" applyNumberFormat="1" applyFill="1" applyBorder="1"/>
    <xf numFmtId="0" fontId="6" fillId="11" borderId="0" xfId="0" applyFont="1" applyFill="1"/>
    <xf numFmtId="171" fontId="2" fillId="4" borderId="12" xfId="0" applyNumberFormat="1" applyFont="1" applyFill="1" applyBorder="1"/>
    <xf numFmtId="171" fontId="0" fillId="4" borderId="10" xfId="0" applyNumberFormat="1" applyFill="1" applyBorder="1"/>
    <xf numFmtId="171" fontId="0" fillId="11" borderId="12" xfId="0" applyNumberFormat="1" applyFill="1" applyBorder="1"/>
    <xf numFmtId="171" fontId="0" fillId="11" borderId="10" xfId="0" applyNumberFormat="1" applyFill="1" applyBorder="1"/>
    <xf numFmtId="171" fontId="2" fillId="11" borderId="11" xfId="0" applyNumberFormat="1" applyFont="1" applyFill="1" applyBorder="1" applyAlignment="1">
      <alignment horizontal="center"/>
    </xf>
    <xf numFmtId="171" fontId="27" fillId="11" borderId="11" xfId="0" applyNumberFormat="1" applyFont="1" applyFill="1" applyBorder="1" applyAlignment="1">
      <alignment horizontal="center"/>
    </xf>
    <xf numFmtId="171" fontId="6" fillId="11" borderId="13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165" fontId="7" fillId="5" borderId="0" xfId="0" applyNumberFormat="1" applyFont="1" applyFill="1"/>
    <xf numFmtId="0" fontId="7" fillId="5" borderId="0" xfId="0" applyFont="1" applyFill="1"/>
    <xf numFmtId="165" fontId="22" fillId="0" borderId="0" xfId="0" applyNumberFormat="1" applyFont="1"/>
    <xf numFmtId="168" fontId="11" fillId="0" borderId="0" xfId="0" applyNumberFormat="1" applyFont="1"/>
    <xf numFmtId="0" fontId="2" fillId="10" borderId="11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13" borderId="16" xfId="0" applyFont="1" applyFill="1" applyBorder="1" applyAlignment="1">
      <alignment horizontal="left"/>
    </xf>
    <xf numFmtId="164" fontId="6" fillId="13" borderId="17" xfId="0" applyNumberFormat="1" applyFont="1" applyFill="1" applyBorder="1"/>
    <xf numFmtId="0" fontId="0" fillId="13" borderId="18" xfId="0" applyFill="1" applyBorder="1" applyAlignment="1">
      <alignment horizontal="center"/>
    </xf>
    <xf numFmtId="164" fontId="6" fillId="13" borderId="19" xfId="0" applyNumberFormat="1" applyFont="1" applyFill="1" applyBorder="1"/>
    <xf numFmtId="15" fontId="26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" xfId="0" applyFont="1" applyFill="1" applyBorder="1"/>
    <xf numFmtId="168" fontId="0" fillId="4" borderId="2" xfId="0" applyNumberFormat="1" applyFill="1" applyBorder="1"/>
    <xf numFmtId="0" fontId="0" fillId="4" borderId="21" xfId="0" applyFill="1" applyBorder="1"/>
    <xf numFmtId="0" fontId="14" fillId="4" borderId="3" xfId="0" applyFont="1" applyFill="1" applyBorder="1"/>
    <xf numFmtId="168" fontId="0" fillId="4" borderId="3" xfId="0" applyNumberFormat="1" applyFill="1" applyBorder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0" fillId="0" borderId="22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7" fillId="13" borderId="0" xfId="0" applyFont="1" applyFill="1"/>
    <xf numFmtId="165" fontId="21" fillId="7" borderId="11" xfId="0" applyNumberFormat="1" applyFont="1" applyFill="1" applyBorder="1" applyAlignment="1">
      <alignment horizontal="center"/>
    </xf>
    <xf numFmtId="165" fontId="37" fillId="7" borderId="11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>
      <alignment horizontal="center"/>
    </xf>
    <xf numFmtId="165" fontId="37" fillId="8" borderId="11" xfId="0" applyNumberFormat="1" applyFont="1" applyFill="1" applyBorder="1" applyAlignment="1">
      <alignment horizontal="center"/>
    </xf>
    <xf numFmtId="165" fontId="2" fillId="0" borderId="23" xfId="0" applyNumberFormat="1" applyFont="1" applyBorder="1"/>
    <xf numFmtId="0" fontId="2" fillId="0" borderId="11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171" fontId="2" fillId="0" borderId="25" xfId="0" applyNumberFormat="1" applyFont="1" applyBorder="1"/>
    <xf numFmtId="165" fontId="38" fillId="10" borderId="11" xfId="0" applyNumberFormat="1" applyFont="1" applyFill="1" applyBorder="1" applyAlignment="1">
      <alignment horizontal="center" vertical="center"/>
    </xf>
    <xf numFmtId="165" fontId="33" fillId="13" borderId="13" xfId="0" applyNumberFormat="1" applyFont="1" applyFill="1" applyBorder="1"/>
    <xf numFmtId="165" fontId="33" fillId="13" borderId="14" xfId="0" applyNumberFormat="1" applyFont="1" applyFill="1" applyBorder="1"/>
    <xf numFmtId="165" fontId="33" fillId="13" borderId="27" xfId="0" applyNumberFormat="1" applyFont="1" applyFill="1" applyBorder="1"/>
    <xf numFmtId="165" fontId="2" fillId="0" borderId="10" xfId="0" applyNumberFormat="1" applyFont="1" applyBorder="1" applyAlignment="1">
      <alignment horizontal="right"/>
    </xf>
    <xf numFmtId="14" fontId="7" fillId="11" borderId="0" xfId="0" applyNumberFormat="1" applyFont="1" applyFill="1"/>
    <xf numFmtId="165" fontId="7" fillId="11" borderId="0" xfId="0" applyNumberFormat="1" applyFont="1" applyFill="1"/>
    <xf numFmtId="14" fontId="7" fillId="5" borderId="0" xfId="0" applyNumberFormat="1" applyFont="1" applyFill="1"/>
    <xf numFmtId="0" fontId="8" fillId="5" borderId="0" xfId="0" applyFont="1" applyFill="1" applyAlignment="1">
      <alignment horizontal="center"/>
    </xf>
    <xf numFmtId="164" fontId="7" fillId="5" borderId="0" xfId="0" applyNumberFormat="1" applyFont="1" applyFill="1"/>
    <xf numFmtId="8" fontId="0" fillId="0" borderId="0" xfId="0" applyNumberFormat="1"/>
    <xf numFmtId="164" fontId="39" fillId="11" borderId="0" xfId="0" applyNumberFormat="1" applyFont="1" applyFill="1"/>
    <xf numFmtId="171" fontId="29" fillId="11" borderId="10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3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165" fontId="6" fillId="6" borderId="0" xfId="0" applyNumberFormat="1" applyFont="1" applyFill="1" applyAlignment="1">
      <alignment horizontal="right"/>
    </xf>
    <xf numFmtId="165" fontId="6" fillId="6" borderId="0" xfId="0" applyNumberFormat="1" applyFont="1" applyFill="1" applyAlignment="1">
      <alignment horizontal="center"/>
    </xf>
    <xf numFmtId="170" fontId="6" fillId="0" borderId="0" xfId="0" applyNumberFormat="1" applyFont="1"/>
    <xf numFmtId="0" fontId="0" fillId="3" borderId="0" xfId="0" applyFill="1"/>
    <xf numFmtId="165" fontId="44" fillId="10" borderId="11" xfId="0" applyNumberFormat="1" applyFont="1" applyFill="1" applyBorder="1" applyAlignment="1">
      <alignment horizontal="center" vertical="center"/>
    </xf>
    <xf numFmtId="165" fontId="43" fillId="13" borderId="13" xfId="0" applyNumberFormat="1" applyFont="1" applyFill="1" applyBorder="1"/>
    <xf numFmtId="165" fontId="43" fillId="13" borderId="14" xfId="0" applyNumberFormat="1" applyFont="1" applyFill="1" applyBorder="1"/>
    <xf numFmtId="165" fontId="43" fillId="13" borderId="27" xfId="0" applyNumberFormat="1" applyFont="1" applyFill="1" applyBorder="1"/>
    <xf numFmtId="165" fontId="29" fillId="5" borderId="0" xfId="0" applyNumberFormat="1" applyFont="1" applyFill="1"/>
    <xf numFmtId="0" fontId="45" fillId="0" borderId="0" xfId="0" applyFont="1" applyAlignment="1">
      <alignment vertical="center"/>
    </xf>
    <xf numFmtId="0" fontId="0" fillId="15" borderId="18" xfId="0" applyFill="1" applyBorder="1" applyAlignment="1">
      <alignment horizontal="center"/>
    </xf>
    <xf numFmtId="0" fontId="6" fillId="15" borderId="16" xfId="0" applyFont="1" applyFill="1" applyBorder="1" applyAlignment="1">
      <alignment horizontal="left"/>
    </xf>
    <xf numFmtId="164" fontId="6" fillId="15" borderId="19" xfId="0" applyNumberFormat="1" applyFont="1" applyFill="1" applyBorder="1"/>
    <xf numFmtId="0" fontId="26" fillId="15" borderId="16" xfId="0" applyFont="1" applyFill="1" applyBorder="1" applyAlignment="1">
      <alignment horizontal="left"/>
    </xf>
    <xf numFmtId="0" fontId="0" fillId="15" borderId="28" xfId="0" applyFill="1" applyBorder="1" applyAlignment="1">
      <alignment horizontal="center"/>
    </xf>
    <xf numFmtId="0" fontId="26" fillId="15" borderId="29" xfId="0" applyFont="1" applyFill="1" applyBorder="1" applyAlignment="1">
      <alignment horizontal="left"/>
    </xf>
    <xf numFmtId="164" fontId="6" fillId="15" borderId="30" xfId="0" applyNumberFormat="1" applyFont="1" applyFill="1" applyBorder="1"/>
    <xf numFmtId="0" fontId="6" fillId="15" borderId="4" xfId="0" applyFont="1" applyFill="1" applyBorder="1"/>
    <xf numFmtId="165" fontId="42" fillId="15" borderId="4" xfId="0" applyNumberFormat="1" applyFont="1" applyFill="1" applyBorder="1"/>
    <xf numFmtId="165" fontId="6" fillId="15" borderId="31" xfId="0" applyNumberFormat="1" applyFont="1" applyFill="1" applyBorder="1"/>
    <xf numFmtId="0" fontId="6" fillId="15" borderId="31" xfId="0" applyFont="1" applyFill="1" applyBorder="1"/>
    <xf numFmtId="165" fontId="42" fillId="15" borderId="31" xfId="0" applyNumberFormat="1" applyFont="1" applyFill="1" applyBorder="1"/>
    <xf numFmtId="164" fontId="2" fillId="16" borderId="6" xfId="0" applyNumberFormat="1" applyFont="1" applyFill="1" applyBorder="1"/>
    <xf numFmtId="0" fontId="6" fillId="3" borderId="0" xfId="2" applyFont="1" applyFill="1" applyAlignment="1" applyProtection="1">
      <alignment horizontal="center"/>
      <protection locked="0"/>
    </xf>
    <xf numFmtId="0" fontId="26" fillId="3" borderId="0" xfId="2" applyFont="1" applyFill="1" applyProtection="1"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168" fontId="22" fillId="17" borderId="11" xfId="0" applyNumberFormat="1" applyFont="1" applyFill="1" applyBorder="1"/>
    <xf numFmtId="168" fontId="32" fillId="17" borderId="11" xfId="0" applyNumberFormat="1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left"/>
    </xf>
    <xf numFmtId="165" fontId="22" fillId="15" borderId="0" xfId="0" applyNumberFormat="1" applyFont="1" applyFill="1"/>
    <xf numFmtId="165" fontId="13" fillId="15" borderId="0" xfId="0" applyNumberFormat="1" applyFont="1" applyFill="1"/>
    <xf numFmtId="165" fontId="2" fillId="18" borderId="11" xfId="0" applyNumberFormat="1" applyFont="1" applyFill="1" applyBorder="1"/>
    <xf numFmtId="0" fontId="2" fillId="19" borderId="5" xfId="0" applyFont="1" applyFill="1" applyBorder="1"/>
    <xf numFmtId="14" fontId="2" fillId="19" borderId="6" xfId="0" applyNumberFormat="1" applyFont="1" applyFill="1" applyBorder="1"/>
    <xf numFmtId="0" fontId="0" fillId="15" borderId="0" xfId="0" applyFill="1" applyAlignment="1">
      <alignment horizontal="center"/>
    </xf>
    <xf numFmtId="0" fontId="26" fillId="15" borderId="0" xfId="2" applyFont="1" applyFill="1" applyAlignment="1" applyProtection="1">
      <alignment horizontal="left" indent="1"/>
      <protection locked="0"/>
    </xf>
    <xf numFmtId="14" fontId="5" fillId="15" borderId="2" xfId="0" applyNumberFormat="1" applyFont="1" applyFill="1" applyBorder="1"/>
    <xf numFmtId="14" fontId="0" fillId="15" borderId="2" xfId="0" applyNumberFormat="1" applyFill="1" applyBorder="1"/>
    <xf numFmtId="165" fontId="2" fillId="15" borderId="7" xfId="0" applyNumberFormat="1" applyFont="1" applyFill="1" applyBorder="1"/>
    <xf numFmtId="0" fontId="6" fillId="15" borderId="3" xfId="0" applyFont="1" applyFill="1" applyBorder="1" applyAlignment="1">
      <alignment horizontal="left"/>
    </xf>
    <xf numFmtId="168" fontId="5" fillId="15" borderId="3" xfId="0" applyNumberFormat="1" applyFont="1" applyFill="1" applyBorder="1"/>
    <xf numFmtId="165" fontId="5" fillId="15" borderId="3" xfId="0" applyNumberFormat="1" applyFont="1" applyFill="1" applyBorder="1"/>
    <xf numFmtId="168" fontId="0" fillId="15" borderId="3" xfId="0" applyNumberFormat="1" applyFill="1" applyBorder="1"/>
    <xf numFmtId="165" fontId="2" fillId="15" borderId="4" xfId="0" applyNumberFormat="1" applyFont="1" applyFill="1" applyBorder="1"/>
    <xf numFmtId="165" fontId="21" fillId="20" borderId="11" xfId="0" applyNumberFormat="1" applyFont="1" applyFill="1" applyBorder="1" applyAlignment="1">
      <alignment horizontal="center"/>
    </xf>
    <xf numFmtId="165" fontId="37" fillId="20" borderId="11" xfId="0" applyNumberFormat="1" applyFont="1" applyFill="1" applyBorder="1" applyAlignment="1">
      <alignment horizontal="center"/>
    </xf>
    <xf numFmtId="165" fontId="21" fillId="21" borderId="11" xfId="0" applyNumberFormat="1" applyFont="1" applyFill="1" applyBorder="1" applyAlignment="1">
      <alignment horizontal="center"/>
    </xf>
    <xf numFmtId="165" fontId="37" fillId="21" borderId="11" xfId="0" applyNumberFormat="1" applyFont="1" applyFill="1" applyBorder="1" applyAlignment="1">
      <alignment horizontal="center"/>
    </xf>
    <xf numFmtId="165" fontId="6" fillId="22" borderId="9" xfId="0" applyNumberFormat="1" applyFont="1" applyFill="1" applyBorder="1"/>
    <xf numFmtId="165" fontId="6" fillId="22" borderId="10" xfId="0" applyNumberFormat="1" applyFont="1" applyFill="1" applyBorder="1"/>
    <xf numFmtId="165" fontId="25" fillId="22" borderId="11" xfId="0" applyNumberFormat="1" applyFont="1" applyFill="1" applyBorder="1" applyAlignment="1">
      <alignment horizontal="center"/>
    </xf>
    <xf numFmtId="165" fontId="30" fillId="22" borderId="11" xfId="0" applyNumberFormat="1" applyFont="1" applyFill="1" applyBorder="1" applyAlignment="1">
      <alignment horizontal="center"/>
    </xf>
    <xf numFmtId="0" fontId="34" fillId="23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171" fontId="8" fillId="20" borderId="11" xfId="0" applyNumberFormat="1" applyFont="1" applyFill="1" applyBorder="1"/>
    <xf numFmtId="165" fontId="46" fillId="10" borderId="11" xfId="0" applyNumberFormat="1" applyFont="1" applyFill="1" applyBorder="1" applyAlignment="1">
      <alignment horizontal="center" vertical="center"/>
    </xf>
    <xf numFmtId="165" fontId="36" fillId="10" borderId="11" xfId="0" applyNumberFormat="1" applyFont="1" applyFill="1" applyBorder="1" applyAlignment="1">
      <alignment horizontal="center" vertical="center"/>
    </xf>
    <xf numFmtId="165" fontId="28" fillId="20" borderId="11" xfId="0" applyNumberFormat="1" applyFont="1" applyFill="1" applyBorder="1" applyAlignment="1">
      <alignment horizontal="center" vertical="center" wrapText="1"/>
    </xf>
    <xf numFmtId="165" fontId="28" fillId="21" borderId="11" xfId="0" applyNumberFormat="1" applyFont="1" applyFill="1" applyBorder="1" applyAlignment="1">
      <alignment horizontal="center" vertical="center" wrapText="1"/>
    </xf>
    <xf numFmtId="165" fontId="6" fillId="22" borderId="10" xfId="0" applyNumberFormat="1" applyFont="1" applyFill="1" applyBorder="1" applyAlignment="1">
      <alignment horizontal="right"/>
    </xf>
    <xf numFmtId="165" fontId="2" fillId="21" borderId="11" xfId="0" applyNumberFormat="1" applyFont="1" applyFill="1" applyBorder="1" applyAlignment="1">
      <alignment horizontal="right" wrapText="1"/>
    </xf>
    <xf numFmtId="171" fontId="2" fillId="20" borderId="11" xfId="0" applyNumberFormat="1" applyFont="1" applyFill="1" applyBorder="1"/>
    <xf numFmtId="165" fontId="31" fillId="3" borderId="11" xfId="0" applyNumberFormat="1" applyFont="1" applyFill="1" applyBorder="1"/>
    <xf numFmtId="165" fontId="44" fillId="3" borderId="11" xfId="0" applyNumberFormat="1" applyFont="1" applyFill="1" applyBorder="1"/>
    <xf numFmtId="165" fontId="38" fillId="3" borderId="11" xfId="0" applyNumberFormat="1" applyFont="1" applyFill="1" applyBorder="1"/>
    <xf numFmtId="8" fontId="31" fillId="3" borderId="11" xfId="0" applyNumberFormat="1" applyFont="1" applyFill="1" applyBorder="1"/>
    <xf numFmtId="0" fontId="0" fillId="15" borderId="0" xfId="0" applyFill="1"/>
    <xf numFmtId="14" fontId="7" fillId="24" borderId="0" xfId="0" applyNumberFormat="1" applyFont="1" applyFill="1"/>
    <xf numFmtId="0" fontId="7" fillId="24" borderId="0" xfId="0" applyFont="1" applyFill="1"/>
    <xf numFmtId="165" fontId="7" fillId="24" borderId="0" xfId="0" applyNumberFormat="1" applyFont="1" applyFill="1"/>
    <xf numFmtId="164" fontId="7" fillId="24" borderId="0" xfId="0" applyNumberFormat="1" applyFont="1" applyFill="1"/>
    <xf numFmtId="0" fontId="1" fillId="0" borderId="0" xfId="0" applyFont="1"/>
    <xf numFmtId="0" fontId="47" fillId="0" borderId="0" xfId="0" applyFont="1"/>
    <xf numFmtId="165" fontId="43" fillId="0" borderId="0" xfId="0" applyNumberFormat="1" applyFont="1"/>
    <xf numFmtId="14" fontId="5" fillId="19" borderId="5" xfId="0" applyNumberFormat="1" applyFont="1" applyFill="1" applyBorder="1" applyAlignment="1">
      <alignment horizontal="center" vertical="center"/>
    </xf>
    <xf numFmtId="14" fontId="5" fillId="19" borderId="6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68" fontId="2" fillId="19" borderId="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14" fontId="2" fillId="10" borderId="34" xfId="0" applyNumberFormat="1" applyFont="1" applyFill="1" applyBorder="1" applyAlignment="1">
      <alignment horizontal="center"/>
    </xf>
    <xf numFmtId="14" fontId="2" fillId="10" borderId="35" xfId="0" applyNumberFormat="1" applyFont="1" applyFill="1" applyBorder="1" applyAlignment="1">
      <alignment horizontal="center"/>
    </xf>
    <xf numFmtId="14" fontId="2" fillId="10" borderId="36" xfId="0" applyNumberFormat="1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5" fillId="7" borderId="32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65" fontId="25" fillId="8" borderId="32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171" fontId="2" fillId="20" borderId="32" xfId="0" applyNumberFormat="1" applyFont="1" applyFill="1" applyBorder="1" applyAlignment="1">
      <alignment horizontal="center"/>
    </xf>
    <xf numFmtId="171" fontId="2" fillId="20" borderId="33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JUJ 2022-203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104097.51000000001</c:v>
                </c:pt>
                <c:pt idx="1">
                  <c:v>132084.06</c:v>
                </c:pt>
                <c:pt idx="2">
                  <c:v>26698.65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731-81A7-D6762E6FD4F7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119909.79000000001</c:v>
                </c:pt>
                <c:pt idx="1">
                  <c:v>156632.07999999999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731-81A7-D6762E6FD4F7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123508.92175685339</c:v>
                </c:pt>
                <c:pt idx="1">
                  <c:v>98960.901756853404</c:v>
                </c:pt>
                <c:pt idx="2">
                  <c:v>125659.55175685341</c:v>
                </c:pt>
                <c:pt idx="3">
                  <c:v>125659.55175685341</c:v>
                </c:pt>
                <c:pt idx="4">
                  <c:v>125659.55175685341</c:v>
                </c:pt>
                <c:pt idx="5">
                  <c:v>125659.55175685341</c:v>
                </c:pt>
                <c:pt idx="6">
                  <c:v>125659.55175685341</c:v>
                </c:pt>
                <c:pt idx="7">
                  <c:v>125659.55175685341</c:v>
                </c:pt>
                <c:pt idx="8">
                  <c:v>125659.55175685341</c:v>
                </c:pt>
                <c:pt idx="9">
                  <c:v>125659.55175685341</c:v>
                </c:pt>
                <c:pt idx="10">
                  <c:v>125659.55175685341</c:v>
                </c:pt>
                <c:pt idx="11">
                  <c:v>125659.55175685341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731-81A7-D6762E6FD4F7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F6F-4731-81A7-D6762E6FD4F7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F6F-4731-81A7-D6762E6FD4F7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F6F-4731-81A7-D6762E6FD4F7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F6F-4731-81A7-D6762E6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306415"/>
        <c:axId val="1"/>
      </c:barChart>
      <c:catAx>
        <c:axId val="8753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7530641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2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71191-58E3-5509-4C06-548C6DF3A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752475"/>
        </a:xfrm>
        <a:prstGeom prst="rect">
          <a:avLst/>
        </a:prstGeom>
      </xdr:spPr>
    </xdr:pic>
    <xdr:clientData/>
  </xdr:twoCellAnchor>
  <xdr:twoCellAnchor>
    <xdr:from>
      <xdr:col>1</xdr:col>
      <xdr:colOff>1704976</xdr:colOff>
      <xdr:row>0</xdr:row>
      <xdr:rowOff>0</xdr:rowOff>
    </xdr:from>
    <xdr:to>
      <xdr:col>1</xdr:col>
      <xdr:colOff>3048000</xdr:colOff>
      <xdr:row>3</xdr:row>
      <xdr:rowOff>152401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FDC12EC-69E1-A38C-EBD3-3C9D370A1E13}"/>
            </a:ext>
          </a:extLst>
        </xdr:cNvPr>
        <xdr:cNvSpPr txBox="1"/>
      </xdr:nvSpPr>
      <xdr:spPr>
        <a:xfrm>
          <a:off x="2009776" y="0"/>
          <a:ext cx="1343024" cy="63817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JUJUY</a:t>
          </a:r>
        </a:p>
      </xdr:txBody>
    </xdr:sp>
    <xdr:clientData/>
  </xdr:twoCellAnchor>
  <xdr:twoCellAnchor editAs="oneCell">
    <xdr:from>
      <xdr:col>1</xdr:col>
      <xdr:colOff>3562350</xdr:colOff>
      <xdr:row>0</xdr:row>
      <xdr:rowOff>76200</xdr:rowOff>
    </xdr:from>
    <xdr:to>
      <xdr:col>2</xdr:col>
      <xdr:colOff>657225</xdr:colOff>
      <xdr:row>3</xdr:row>
      <xdr:rowOff>38100</xdr:rowOff>
    </xdr:to>
    <xdr:pic>
      <xdr:nvPicPr>
        <xdr:cNvPr id="1113184" name="Imagen 8">
          <a:extLst>
            <a:ext uri="{FF2B5EF4-FFF2-40B4-BE49-F238E27FC236}">
              <a16:creationId xmlns:a16="http://schemas.microsoft.com/office/drawing/2014/main" id="{79ECE733-B8FE-DAE4-CE55-C348731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62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1457325</xdr:colOff>
      <xdr:row>3</xdr:row>
      <xdr:rowOff>161925</xdr:rowOff>
    </xdr:to>
    <xdr:sp macro="" textlink="">
      <xdr:nvSpPr>
        <xdr:cNvPr id="10" name="Cuadro de texto 1" descr="Balance de situación" title="Título 1">
          <a:extLst>
            <a:ext uri="{FF2B5EF4-FFF2-40B4-BE49-F238E27FC236}">
              <a16:creationId xmlns:a16="http://schemas.microsoft.com/office/drawing/2014/main" id="{131DF69C-FBA7-B296-9D44-8A922E851BD1}"/>
            </a:ext>
          </a:extLst>
        </xdr:cNvPr>
        <xdr:cNvSpPr txBox="1"/>
      </xdr:nvSpPr>
      <xdr:spPr>
        <a:xfrm>
          <a:off x="419100" y="0"/>
          <a:ext cx="140017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1019175</xdr:colOff>
      <xdr:row>0</xdr:row>
      <xdr:rowOff>736226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32F437C-0216-4976-A37A-794AB2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0925" cy="7362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1781175</xdr:colOff>
      <xdr:row>0</xdr:row>
      <xdr:rowOff>0</xdr:rowOff>
    </xdr:from>
    <xdr:to>
      <xdr:col>2</xdr:col>
      <xdr:colOff>28575</xdr:colOff>
      <xdr:row>0</xdr:row>
      <xdr:rowOff>666750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F68FC553-DEC4-2684-5B3E-11E453A7435E}"/>
            </a:ext>
          </a:extLst>
        </xdr:cNvPr>
        <xdr:cNvSpPr txBox="1"/>
      </xdr:nvSpPr>
      <xdr:spPr>
        <a:xfrm>
          <a:off x="2609850" y="0"/>
          <a:ext cx="1819275" cy="6667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JUJ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937892" name="3 Imagen">
          <a:extLst>
            <a:ext uri="{FF2B5EF4-FFF2-40B4-BE49-F238E27FC236}">
              <a16:creationId xmlns:a16="http://schemas.microsoft.com/office/drawing/2014/main" id="{0EC1C328-73FC-1DCC-375C-0DF6C05C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7905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95250</xdr:rowOff>
    </xdr:from>
    <xdr:to>
      <xdr:col>4</xdr:col>
      <xdr:colOff>809625</xdr:colOff>
      <xdr:row>0</xdr:row>
      <xdr:rowOff>542925</xdr:rowOff>
    </xdr:to>
    <xdr:pic>
      <xdr:nvPicPr>
        <xdr:cNvPr id="937893" name="Imagen 6">
          <a:extLst>
            <a:ext uri="{FF2B5EF4-FFF2-40B4-BE49-F238E27FC236}">
              <a16:creationId xmlns:a16="http://schemas.microsoft.com/office/drawing/2014/main" id="{261DB05B-CFA6-71A4-7DAB-4EB7F64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03B97042-1CAB-6E96-05E8-5A23A5CF99E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9525</xdr:colOff>
      <xdr:row>3</xdr:row>
      <xdr:rowOff>228600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3D15193F-125D-47A9-93C3-78C0F494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34350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542926</xdr:colOff>
      <xdr:row>0</xdr:row>
      <xdr:rowOff>19051</xdr:rowOff>
    </xdr:from>
    <xdr:to>
      <xdr:col>5</xdr:col>
      <xdr:colOff>76200</xdr:colOff>
      <xdr:row>3</xdr:row>
      <xdr:rowOff>190500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03DD543-9410-4541-0D58-84DF12D2A3D5}"/>
            </a:ext>
          </a:extLst>
        </xdr:cNvPr>
        <xdr:cNvSpPr txBox="1"/>
      </xdr:nvSpPr>
      <xdr:spPr>
        <a:xfrm>
          <a:off x="2495551" y="19051"/>
          <a:ext cx="2447924" cy="6572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8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 2022-2023</a:t>
          </a:r>
        </a:p>
      </xdr:txBody>
    </xdr:sp>
    <xdr:clientData/>
  </xdr:twoCellAnchor>
  <xdr:twoCellAnchor editAs="oneCell">
    <xdr:from>
      <xdr:col>6</xdr:col>
      <xdr:colOff>685800</xdr:colOff>
      <xdr:row>0</xdr:row>
      <xdr:rowOff>95250</xdr:rowOff>
    </xdr:from>
    <xdr:to>
      <xdr:col>8</xdr:col>
      <xdr:colOff>514350</xdr:colOff>
      <xdr:row>3</xdr:row>
      <xdr:rowOff>57150</xdr:rowOff>
    </xdr:to>
    <xdr:pic>
      <xdr:nvPicPr>
        <xdr:cNvPr id="938916" name="Imagen 6">
          <a:extLst>
            <a:ext uri="{FF2B5EF4-FFF2-40B4-BE49-F238E27FC236}">
              <a16:creationId xmlns:a16="http://schemas.microsoft.com/office/drawing/2014/main" id="{04DB8398-214E-7E5A-C222-E681528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247650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1BF3CA54-95FA-74C7-9DAA-445BCC871628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19050</xdr:colOff>
      <xdr:row>2</xdr:row>
      <xdr:rowOff>142875</xdr:rowOff>
    </xdr:from>
    <xdr:to>
      <xdr:col>19</xdr:col>
      <xdr:colOff>704850</xdr:colOff>
      <xdr:row>21</xdr:row>
      <xdr:rowOff>114300</xdr:rowOff>
    </xdr:to>
    <xdr:graphicFrame macro="">
      <xdr:nvGraphicFramePr>
        <xdr:cNvPr id="938918" name="Gráfico 1">
          <a:extLst>
            <a:ext uri="{FF2B5EF4-FFF2-40B4-BE49-F238E27FC236}">
              <a16:creationId xmlns:a16="http://schemas.microsoft.com/office/drawing/2014/main" id="{A46C0666-E5E6-B73C-C91B-430CBD1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W92"/>
  <sheetViews>
    <sheetView workbookViewId="0">
      <selection activeCell="D61" sqref="D61"/>
    </sheetView>
  </sheetViews>
  <sheetFormatPr baseColWidth="10" defaultColWidth="11.42578125" defaultRowHeight="12.75" x14ac:dyDescent="0.2"/>
  <cols>
    <col min="1" max="1" width="4.7109375" customWidth="1"/>
    <col min="2" max="2" width="65.42578125" customWidth="1"/>
    <col min="3" max="3" width="14.28515625" customWidth="1"/>
    <col min="4" max="4" width="13.28515625" customWidth="1"/>
    <col min="5" max="5" width="13.85546875" customWidth="1"/>
    <col min="6" max="6" width="13.28515625" customWidth="1"/>
    <col min="7" max="10" width="10.85546875" customWidth="1"/>
    <col min="11" max="11" width="11.7109375" customWidth="1"/>
    <col min="12" max="13" width="10.85546875" customWidth="1"/>
    <col min="14" max="15" width="11.7109375" customWidth="1"/>
    <col min="16" max="16" width="10.85546875" customWidth="1"/>
    <col min="17" max="17" width="13.28515625" customWidth="1"/>
    <col min="18" max="18" width="11.7109375" customWidth="1"/>
    <col min="19" max="19" width="11.7109375" bestFit="1" customWidth="1"/>
    <col min="20" max="20" width="13.28515625" bestFit="1" customWidth="1"/>
  </cols>
  <sheetData>
    <row r="4" spans="1:7" ht="16.5" customHeight="1" thickBot="1" x14ac:dyDescent="0.25"/>
    <row r="5" spans="1:7" ht="13.5" thickBot="1" x14ac:dyDescent="0.25">
      <c r="A5" s="272" t="s">
        <v>0</v>
      </c>
      <c r="B5" s="273"/>
      <c r="C5" s="130" t="s">
        <v>1</v>
      </c>
      <c r="E5" s="30"/>
    </row>
    <row r="6" spans="1:7" x14ac:dyDescent="0.2">
      <c r="A6" s="131">
        <v>1</v>
      </c>
      <c r="B6" s="132" t="s">
        <v>2</v>
      </c>
      <c r="C6" s="133">
        <f>Q59-SUM(C27:AS27)</f>
        <v>-35816.75</v>
      </c>
      <c r="E6" s="26"/>
    </row>
    <row r="7" spans="1:7" x14ac:dyDescent="0.2">
      <c r="A7" s="134">
        <v>2</v>
      </c>
      <c r="B7" s="132" t="s">
        <v>3</v>
      </c>
      <c r="C7" s="135">
        <f>Q61-SUM(C28:AS28)</f>
        <v>0</v>
      </c>
      <c r="E7" s="26"/>
    </row>
    <row r="8" spans="1:7" x14ac:dyDescent="0.2">
      <c r="A8" s="134">
        <v>3</v>
      </c>
      <c r="B8" s="132" t="s">
        <v>4</v>
      </c>
      <c r="C8" s="135">
        <f>Q63-SUM(C29:AS29)</f>
        <v>0</v>
      </c>
      <c r="E8" s="26"/>
    </row>
    <row r="9" spans="1:7" x14ac:dyDescent="0.2">
      <c r="A9" s="134">
        <v>4</v>
      </c>
      <c r="B9" s="132" t="s">
        <v>5</v>
      </c>
      <c r="C9" s="135">
        <f>Q65-SUM(C30:AS30)</f>
        <v>0</v>
      </c>
      <c r="E9" s="26"/>
    </row>
    <row r="10" spans="1:7" x14ac:dyDescent="0.2">
      <c r="A10" s="134">
        <v>5</v>
      </c>
      <c r="B10" s="132" t="s">
        <v>6</v>
      </c>
      <c r="C10" s="135">
        <f>Q67-SUM(C31:AS31)</f>
        <v>0</v>
      </c>
      <c r="E10" s="26"/>
    </row>
    <row r="11" spans="1:7" x14ac:dyDescent="0.2">
      <c r="A11" s="134">
        <v>6</v>
      </c>
      <c r="B11" s="132" t="s">
        <v>7</v>
      </c>
      <c r="C11" s="135">
        <f>Q69-SUM(C32:AS32)</f>
        <v>0</v>
      </c>
      <c r="E11" s="26"/>
    </row>
    <row r="12" spans="1:7" x14ac:dyDescent="0.2">
      <c r="A12" s="134">
        <v>7</v>
      </c>
      <c r="B12" s="132" t="s">
        <v>8</v>
      </c>
      <c r="C12" s="135">
        <f>Q71-SUM(C33:AS33)</f>
        <v>-3097.6</v>
      </c>
      <c r="E12" s="26"/>
    </row>
    <row r="13" spans="1:7" x14ac:dyDescent="0.2">
      <c r="A13" s="134">
        <v>8</v>
      </c>
      <c r="B13" s="132" t="s">
        <v>9</v>
      </c>
      <c r="C13" s="135">
        <f>Q73-SUM(C34:AS34)</f>
        <v>0</v>
      </c>
      <c r="E13" s="26"/>
      <c r="G13" s="49"/>
    </row>
    <row r="14" spans="1:7" x14ac:dyDescent="0.2">
      <c r="A14" s="134">
        <v>9</v>
      </c>
      <c r="B14" s="132" t="s">
        <v>10</v>
      </c>
      <c r="C14" s="135">
        <f>Q75-SUM(C35:AS35)</f>
        <v>0</v>
      </c>
      <c r="E14" s="26"/>
    </row>
    <row r="15" spans="1:7" x14ac:dyDescent="0.2">
      <c r="A15" s="134">
        <v>10</v>
      </c>
      <c r="B15" s="132"/>
      <c r="C15" s="135">
        <f>Q77-SUM(C36:AS36)</f>
        <v>0</v>
      </c>
      <c r="E15" s="29"/>
    </row>
    <row r="16" spans="1:7" x14ac:dyDescent="0.2">
      <c r="A16" s="134"/>
      <c r="B16" s="132"/>
      <c r="C16" s="135">
        <f>Q81-SUM(C38:AS38)</f>
        <v>0</v>
      </c>
    </row>
    <row r="17" spans="1:16" x14ac:dyDescent="0.2">
      <c r="A17" s="134"/>
      <c r="B17" s="132"/>
      <c r="C17" s="135">
        <f>Q83-SUM(C38:AS38)</f>
        <v>0</v>
      </c>
    </row>
    <row r="18" spans="1:16" x14ac:dyDescent="0.2">
      <c r="A18" s="134"/>
      <c r="B18" s="132"/>
      <c r="C18" s="135">
        <v>0</v>
      </c>
    </row>
    <row r="19" spans="1:16" x14ac:dyDescent="0.2">
      <c r="A19" s="202">
        <v>1</v>
      </c>
      <c r="B19" s="203" t="s">
        <v>11</v>
      </c>
      <c r="C19" s="204">
        <f>Q85-SUM(C40:AS40)</f>
        <v>0</v>
      </c>
    </row>
    <row r="20" spans="1:16" x14ac:dyDescent="0.2">
      <c r="A20" s="202"/>
      <c r="B20" s="205"/>
      <c r="C20" s="204"/>
    </row>
    <row r="21" spans="1:16" ht="13.5" thickBot="1" x14ac:dyDescent="0.25">
      <c r="A21" s="206"/>
      <c r="B21" s="207"/>
      <c r="C21" s="208"/>
    </row>
    <row r="22" spans="1:16" ht="13.5" thickBot="1" x14ac:dyDescent="0.25">
      <c r="B22" s="33" t="s">
        <v>12</v>
      </c>
      <c r="C22" s="214">
        <f>SUM(C6:C19)</f>
        <v>-38914.35</v>
      </c>
      <c r="E22" s="29"/>
    </row>
    <row r="23" spans="1:16" x14ac:dyDescent="0.2">
      <c r="C23" s="32"/>
    </row>
    <row r="24" spans="1:16" ht="13.5" thickBot="1" x14ac:dyDescent="0.25"/>
    <row r="25" spans="1:16" ht="13.5" customHeight="1" x14ac:dyDescent="0.2">
      <c r="A25" s="274" t="s">
        <v>13</v>
      </c>
      <c r="B25" s="275"/>
      <c r="C25" s="278" t="s">
        <v>14</v>
      </c>
      <c r="D25" s="136">
        <v>44754</v>
      </c>
      <c r="E25" s="136">
        <v>44781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</row>
    <row r="26" spans="1:16" ht="13.5" thickBot="1" x14ac:dyDescent="0.25">
      <c r="A26" s="276" t="s">
        <v>15</v>
      </c>
      <c r="B26" s="277"/>
      <c r="C26" s="279" t="s">
        <v>16</v>
      </c>
      <c r="D26" s="137" t="s">
        <v>17</v>
      </c>
      <c r="E26" s="137" t="s">
        <v>17</v>
      </c>
      <c r="F26" s="137" t="s">
        <v>17</v>
      </c>
      <c r="G26" s="137" t="s">
        <v>17</v>
      </c>
      <c r="H26" s="137" t="s">
        <v>17</v>
      </c>
      <c r="I26" s="137" t="s">
        <v>17</v>
      </c>
      <c r="J26" s="137" t="s">
        <v>17</v>
      </c>
      <c r="K26" s="137" t="s">
        <v>17</v>
      </c>
      <c r="L26" s="137" t="s">
        <v>17</v>
      </c>
      <c r="M26" s="137" t="s">
        <v>17</v>
      </c>
      <c r="N26" s="137" t="s">
        <v>18</v>
      </c>
      <c r="O26" s="137" t="s">
        <v>17</v>
      </c>
      <c r="P26" s="137" t="s">
        <v>17</v>
      </c>
    </row>
    <row r="27" spans="1:16" x14ac:dyDescent="0.2">
      <c r="A27" s="51">
        <v>1</v>
      </c>
      <c r="B27" s="52" t="s">
        <v>2</v>
      </c>
      <c r="C27" s="128">
        <v>25252.7</v>
      </c>
      <c r="D27" s="50">
        <v>13176.9</v>
      </c>
      <c r="E27" s="50">
        <v>17799.099999999999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">
      <c r="A28" s="215">
        <v>2</v>
      </c>
      <c r="B28" s="216" t="s">
        <v>3</v>
      </c>
      <c r="C28" s="217"/>
      <c r="D28" s="218">
        <v>19765.349999999999</v>
      </c>
      <c r="E28" s="218">
        <v>26698.65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</row>
    <row r="29" spans="1:16" x14ac:dyDescent="0.2">
      <c r="A29" s="30">
        <v>3</v>
      </c>
      <c r="B29" s="53" t="s">
        <v>4</v>
      </c>
      <c r="C29" s="12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">
      <c r="A30" s="215">
        <v>4</v>
      </c>
      <c r="B30" s="216" t="s">
        <v>5</v>
      </c>
      <c r="C30" s="217"/>
      <c r="D30" s="218">
        <v>1317.69</v>
      </c>
      <c r="E30" s="218">
        <v>1779.9099999999999</v>
      </c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</row>
    <row r="31" spans="1:16" x14ac:dyDescent="0.2">
      <c r="A31" s="30">
        <v>5</v>
      </c>
      <c r="B31" s="54" t="s">
        <v>6</v>
      </c>
      <c r="C31" s="128"/>
      <c r="D31" s="50">
        <v>18447.66</v>
      </c>
      <c r="E31" s="50">
        <v>24918.739999999998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215">
        <v>6</v>
      </c>
      <c r="B32" s="216" t="s">
        <v>7</v>
      </c>
      <c r="C32" s="217"/>
      <c r="D32" s="218">
        <v>26353.8</v>
      </c>
      <c r="E32" s="218">
        <v>35598.199999999997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</row>
    <row r="33" spans="1:23" x14ac:dyDescent="0.2">
      <c r="A33" s="30">
        <v>7</v>
      </c>
      <c r="B33" s="54" t="s">
        <v>8</v>
      </c>
      <c r="C33" s="128"/>
      <c r="D33" s="50">
        <v>1317.69</v>
      </c>
      <c r="E33" s="50">
        <v>1779.9099999999999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23" x14ac:dyDescent="0.2">
      <c r="A34" s="215">
        <v>8</v>
      </c>
      <c r="B34" s="216" t="s">
        <v>9</v>
      </c>
      <c r="C34" s="217"/>
      <c r="D34" s="218">
        <v>26353.8</v>
      </c>
      <c r="E34" s="218">
        <v>35598.199999999997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23" x14ac:dyDescent="0.2">
      <c r="A35" s="30">
        <v>9</v>
      </c>
      <c r="B35" s="54" t="s">
        <v>10</v>
      </c>
      <c r="C35" s="128"/>
      <c r="D35" s="50">
        <v>13176.9</v>
      </c>
      <c r="E35" s="50">
        <v>12459.369999999999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23" x14ac:dyDescent="0.2">
      <c r="A36" s="215">
        <v>10</v>
      </c>
      <c r="B36" s="216"/>
      <c r="C36" s="21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</row>
    <row r="37" spans="1:23" x14ac:dyDescent="0.2">
      <c r="A37" s="30"/>
      <c r="B37" s="54"/>
      <c r="C37" s="12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23" x14ac:dyDescent="0.2">
      <c r="A38" s="215"/>
      <c r="B38" s="216"/>
      <c r="C38" s="217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</row>
    <row r="39" spans="1:23" x14ac:dyDescent="0.2">
      <c r="A39" s="30"/>
      <c r="B39" s="54"/>
      <c r="C39" s="12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23" x14ac:dyDescent="0.2">
      <c r="A40" s="221">
        <v>1</v>
      </c>
      <c r="B40" s="222" t="s">
        <v>11</v>
      </c>
      <c r="C40" s="223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</row>
    <row r="41" spans="1:23" x14ac:dyDescent="0.2">
      <c r="B41" s="26"/>
      <c r="C41" s="129"/>
      <c r="D41" s="12"/>
      <c r="E41" s="25"/>
      <c r="F41" s="12"/>
      <c r="G41" s="40"/>
      <c r="H41" s="42"/>
      <c r="I41" s="40"/>
      <c r="J41" s="40"/>
      <c r="K41" s="40"/>
      <c r="L41" s="40"/>
      <c r="M41" s="40"/>
      <c r="N41" s="40"/>
      <c r="O41" s="40"/>
      <c r="P41" s="40"/>
    </row>
    <row r="42" spans="1:23" ht="13.5" thickBot="1" x14ac:dyDescent="0.25">
      <c r="A42" s="221"/>
      <c r="B42" s="222"/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23" ht="13.5" thickBot="1" x14ac:dyDescent="0.25">
      <c r="B43" s="24"/>
      <c r="C43" s="219">
        <f>SUM(C27:C40)</f>
        <v>25252.7</v>
      </c>
      <c r="D43" s="220">
        <f>SUM(D27:D42)</f>
        <v>119909.79000000001</v>
      </c>
      <c r="E43" s="220">
        <f t="shared" ref="E43:P43" si="0">SUM(E27:E42)</f>
        <v>156632.07999999999</v>
      </c>
      <c r="F43" s="220">
        <f t="shared" si="0"/>
        <v>0</v>
      </c>
      <c r="G43" s="220">
        <f t="shared" si="0"/>
        <v>0</v>
      </c>
      <c r="H43" s="220">
        <f t="shared" si="0"/>
        <v>0</v>
      </c>
      <c r="I43" s="220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M43" s="220">
        <f t="shared" si="0"/>
        <v>0</v>
      </c>
      <c r="N43" s="220">
        <f t="shared" si="0"/>
        <v>0</v>
      </c>
      <c r="O43" s="220">
        <f t="shared" si="0"/>
        <v>0</v>
      </c>
      <c r="P43" s="220">
        <f t="shared" si="0"/>
        <v>0</v>
      </c>
      <c r="Q43" s="225">
        <f>SUM(C43:P43)</f>
        <v>301794.57</v>
      </c>
    </row>
    <row r="44" spans="1:23" x14ac:dyDescent="0.2">
      <c r="H44" s="42"/>
      <c r="Q44" s="13"/>
      <c r="R44" s="13"/>
      <c r="S44" s="13"/>
      <c r="T44" s="1"/>
    </row>
    <row r="45" spans="1:23" ht="13.5" thickBot="1" x14ac:dyDescent="0.25">
      <c r="H45" s="42"/>
      <c r="Q45" s="13"/>
      <c r="R45" s="13"/>
      <c r="S45" s="13"/>
      <c r="T45" s="1"/>
    </row>
    <row r="46" spans="1:23" x14ac:dyDescent="0.2">
      <c r="B46" s="226" t="s">
        <v>19</v>
      </c>
      <c r="C46" s="268" t="s">
        <v>20</v>
      </c>
      <c r="D46" s="270" t="s">
        <v>21</v>
      </c>
      <c r="E46" s="268" t="s">
        <v>22</v>
      </c>
      <c r="F46" s="270" t="s">
        <v>23</v>
      </c>
      <c r="G46" s="34"/>
      <c r="H46" s="34"/>
      <c r="S46" s="13"/>
      <c r="T46" s="13"/>
      <c r="U46" s="13"/>
      <c r="V46" s="13"/>
      <c r="W46" s="1"/>
    </row>
    <row r="47" spans="1:23" ht="13.5" thickBot="1" x14ac:dyDescent="0.25">
      <c r="B47" s="227" t="s">
        <v>15</v>
      </c>
      <c r="C47" s="269"/>
      <c r="D47" s="271"/>
      <c r="E47" s="269"/>
      <c r="F47" s="271"/>
      <c r="G47" s="13"/>
      <c r="H47" s="13"/>
      <c r="S47" s="13"/>
      <c r="T47" s="13"/>
      <c r="U47" s="13"/>
      <c r="V47" s="13"/>
      <c r="W47" s="13"/>
    </row>
    <row r="48" spans="1:23" x14ac:dyDescent="0.2">
      <c r="B48" s="209" t="s">
        <v>11</v>
      </c>
      <c r="C48" s="210">
        <v>111000</v>
      </c>
      <c r="D48" s="211">
        <v>-111000</v>
      </c>
      <c r="E48" s="210"/>
      <c r="F48" s="211"/>
      <c r="H48" s="13"/>
    </row>
    <row r="49" spans="1:19" x14ac:dyDescent="0.2">
      <c r="B49" s="212" t="s">
        <v>24</v>
      </c>
      <c r="C49" s="213"/>
      <c r="D49" s="211"/>
      <c r="E49" s="213"/>
      <c r="F49" s="211"/>
    </row>
    <row r="50" spans="1:19" x14ac:dyDescent="0.2">
      <c r="B50" s="209"/>
      <c r="C50" s="210"/>
      <c r="D50" s="211"/>
      <c r="E50" s="210"/>
      <c r="F50" s="211"/>
    </row>
    <row r="51" spans="1:19" x14ac:dyDescent="0.2">
      <c r="B51" s="212"/>
      <c r="C51" s="213"/>
      <c r="D51" s="211"/>
      <c r="E51" s="213"/>
      <c r="F51" s="211"/>
    </row>
    <row r="52" spans="1:19" ht="13.5" customHeight="1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/>
      <c r="R52" s="10"/>
      <c r="S52" s="11"/>
    </row>
    <row r="53" spans="1:19" ht="13.5" thickBot="1" x14ac:dyDescent="0.25">
      <c r="B53" s="35"/>
      <c r="C53" s="35"/>
      <c r="D53" s="35"/>
      <c r="E53" s="36"/>
      <c r="F53" s="36"/>
      <c r="G53" s="36"/>
      <c r="H53" s="36"/>
      <c r="I53" s="36"/>
      <c r="J53" s="9"/>
      <c r="K53" s="9"/>
      <c r="L53" s="9"/>
      <c r="M53" s="9"/>
      <c r="N53" s="9"/>
      <c r="O53" s="9"/>
      <c r="P53" s="9"/>
      <c r="Q53" s="10"/>
      <c r="R53" s="10"/>
      <c r="S53" s="11"/>
    </row>
    <row r="54" spans="1:19" x14ac:dyDescent="0.2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0"/>
    </row>
    <row r="55" spans="1:19" x14ac:dyDescent="0.2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0"/>
    </row>
    <row r="56" spans="1:19" ht="15" x14ac:dyDescent="0.25">
      <c r="A56" s="138"/>
      <c r="B56" s="139" t="s">
        <v>25</v>
      </c>
      <c r="C56" s="140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6"/>
    </row>
    <row r="57" spans="1:19" ht="15" x14ac:dyDescent="0.25">
      <c r="A57" s="141"/>
      <c r="B57" s="142"/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7" t="s">
        <v>26</v>
      </c>
    </row>
    <row r="58" spans="1:19" x14ac:dyDescent="0.2">
      <c r="A58" s="29"/>
      <c r="B58" s="55"/>
      <c r="C58" s="37">
        <v>44782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56"/>
      <c r="Q58" s="57"/>
    </row>
    <row r="59" spans="1:19" x14ac:dyDescent="0.2">
      <c r="A59" s="29">
        <v>1</v>
      </c>
      <c r="B59" s="58" t="str">
        <f>B6</f>
        <v>AZUL NETWORKS SRL</v>
      </c>
      <c r="C59" s="38">
        <v>20411.95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60"/>
      <c r="Q59" s="39">
        <f>SUM(C59:P59)</f>
        <v>20411.95</v>
      </c>
    </row>
    <row r="60" spans="1:19" x14ac:dyDescent="0.2">
      <c r="A60" s="61"/>
      <c r="B60" s="62"/>
      <c r="C60" s="63">
        <v>44770</v>
      </c>
      <c r="D60" s="63">
        <v>44811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5"/>
      <c r="Q60" s="66"/>
    </row>
    <row r="61" spans="1:19" x14ac:dyDescent="0.2">
      <c r="A61" s="61">
        <v>2</v>
      </c>
      <c r="B61" s="67" t="str">
        <f>B7</f>
        <v>CABLE AUDIO VISION SRL</v>
      </c>
      <c r="C61" s="68">
        <v>19765.349999999999</v>
      </c>
      <c r="D61" s="64">
        <v>26698.65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69">
        <f>SUM(C61:P61)</f>
        <v>46464</v>
      </c>
    </row>
    <row r="62" spans="1:19" x14ac:dyDescent="0.2">
      <c r="A62" s="29"/>
      <c r="B62" s="5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56"/>
      <c r="Q62" s="57"/>
    </row>
    <row r="63" spans="1:19" x14ac:dyDescent="0.2">
      <c r="A63" s="29">
        <v>3</v>
      </c>
      <c r="B63" s="70" t="str">
        <f>B8</f>
        <v>ESCOM COMUNICACIONES S.R.L.</v>
      </c>
      <c r="C63" s="5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60"/>
      <c r="Q63" s="39">
        <f>SUM(C63:P63)</f>
        <v>0</v>
      </c>
    </row>
    <row r="64" spans="1:19" x14ac:dyDescent="0.2">
      <c r="A64" s="61"/>
      <c r="B64" s="62"/>
      <c r="C64" s="63">
        <v>44785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5"/>
      <c r="Q64" s="66"/>
    </row>
    <row r="65" spans="1:23" x14ac:dyDescent="0.2">
      <c r="A65" s="61">
        <v>4</v>
      </c>
      <c r="B65" s="67" t="str">
        <f>B9</f>
        <v>MOSCONI TELEVISORA COLOR SRL</v>
      </c>
      <c r="C65" s="68">
        <v>3097.6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5"/>
      <c r="Q65" s="69">
        <f>SUM(C65:P65)</f>
        <v>3097.6</v>
      </c>
    </row>
    <row r="66" spans="1:23" x14ac:dyDescent="0.2">
      <c r="A66" s="29"/>
      <c r="B66" s="71"/>
      <c r="C66" s="37">
        <v>44762</v>
      </c>
      <c r="D66" s="37">
        <v>44795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56"/>
      <c r="Q66" s="57"/>
    </row>
    <row r="67" spans="1:23" x14ac:dyDescent="0.2">
      <c r="A67" s="29">
        <v>5</v>
      </c>
      <c r="B67" s="72" t="str">
        <f>B10</f>
        <v>SERVICIOS Y TELECOMUNICACIONES SA</v>
      </c>
      <c r="C67" s="59">
        <v>18447.66</v>
      </c>
      <c r="D67" s="38">
        <v>24918.74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60"/>
      <c r="Q67" s="39">
        <f>SUM(C67:P67)</f>
        <v>43366.400000000001</v>
      </c>
    </row>
    <row r="68" spans="1:23" x14ac:dyDescent="0.2">
      <c r="A68" s="61"/>
      <c r="B68" s="62"/>
      <c r="C68" s="63">
        <v>44763</v>
      </c>
      <c r="D68" s="63">
        <v>44796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6"/>
    </row>
    <row r="69" spans="1:23" x14ac:dyDescent="0.2">
      <c r="A69" s="61">
        <v>6</v>
      </c>
      <c r="B69" s="67" t="str">
        <f>B11</f>
        <v>TECNOVISION SA</v>
      </c>
      <c r="C69" s="68">
        <v>26353.8</v>
      </c>
      <c r="D69" s="64">
        <v>35598.199999999997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5"/>
      <c r="Q69" s="69">
        <f>SUM(C69:P69)</f>
        <v>61952</v>
      </c>
    </row>
    <row r="70" spans="1:23" x14ac:dyDescent="0.2">
      <c r="A70" s="29"/>
      <c r="B70" s="73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56"/>
      <c r="Q70" s="57"/>
    </row>
    <row r="71" spans="1:23" x14ac:dyDescent="0.2">
      <c r="A71" s="29">
        <v>7</v>
      </c>
      <c r="B71" s="72" t="str">
        <f>B12</f>
        <v>VEGA SILVEIRO (SILVER Channel )</v>
      </c>
      <c r="C71" s="5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60"/>
      <c r="Q71" s="39">
        <f>SUM(C71:P71)</f>
        <v>0</v>
      </c>
    </row>
    <row r="72" spans="1:23" x14ac:dyDescent="0.2">
      <c r="A72" s="61"/>
      <c r="B72" s="62"/>
      <c r="C72" s="63">
        <v>44769</v>
      </c>
      <c r="D72" s="63">
        <v>44797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5"/>
      <c r="Q72" s="66"/>
    </row>
    <row r="73" spans="1:23" x14ac:dyDescent="0.2">
      <c r="A73" s="61">
        <v>8</v>
      </c>
      <c r="B73" s="67" t="str">
        <f>B13</f>
        <v>VIDEOTEL SRL</v>
      </c>
      <c r="C73" s="68">
        <v>26353.8</v>
      </c>
      <c r="D73" s="64">
        <v>35598.199999999997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5"/>
      <c r="Q73" s="69">
        <f>SUM(C73:P73)</f>
        <v>61952</v>
      </c>
    </row>
    <row r="74" spans="1:23" x14ac:dyDescent="0.2">
      <c r="A74" s="29"/>
      <c r="B74" s="54"/>
      <c r="C74" s="37">
        <v>44767</v>
      </c>
      <c r="D74" s="37">
        <v>44804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56"/>
      <c r="Q74" s="57"/>
    </row>
    <row r="75" spans="1:23" x14ac:dyDescent="0.2">
      <c r="A75" s="29">
        <v>9</v>
      </c>
      <c r="B75" s="72" t="str">
        <f>B14</f>
        <v>WARI.NET COMUNICACIONES SRL </v>
      </c>
      <c r="C75" s="59">
        <v>13176.9</v>
      </c>
      <c r="D75" s="38">
        <v>12459.37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60"/>
      <c r="Q75" s="39">
        <f>SUM(C75:P75)</f>
        <v>25636.27</v>
      </c>
    </row>
    <row r="76" spans="1:23" x14ac:dyDescent="0.2">
      <c r="A76" s="6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4"/>
      <c r="N76" s="64"/>
      <c r="O76" s="64"/>
      <c r="P76" s="65"/>
      <c r="Q76" s="66"/>
    </row>
    <row r="77" spans="1:23" x14ac:dyDescent="0.2">
      <c r="A77" s="61">
        <v>10</v>
      </c>
      <c r="B77" s="67"/>
      <c r="C77" s="6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5"/>
      <c r="Q77" s="69">
        <f>SUM(C77:P77)</f>
        <v>0</v>
      </c>
      <c r="W77" s="13"/>
    </row>
    <row r="78" spans="1:23" x14ac:dyDescent="0.2">
      <c r="A78" s="29"/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56"/>
      <c r="Q78" s="57"/>
    </row>
    <row r="79" spans="1:23" x14ac:dyDescent="0.2">
      <c r="A79" s="29"/>
      <c r="B79" s="72"/>
      <c r="C79" s="5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60"/>
      <c r="Q79" s="39">
        <f>SUM(C79:P79)</f>
        <v>0</v>
      </c>
    </row>
    <row r="80" spans="1:23" x14ac:dyDescent="0.2">
      <c r="A80" s="6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4"/>
      <c r="N80" s="64"/>
      <c r="O80" s="64"/>
      <c r="P80" s="65"/>
      <c r="Q80" s="66"/>
    </row>
    <row r="81" spans="1:19" x14ac:dyDescent="0.2">
      <c r="A81" s="61"/>
      <c r="B81" s="67"/>
      <c r="C81" s="6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5"/>
      <c r="Q81" s="69">
        <f>SUM(C81:P81)</f>
        <v>0</v>
      </c>
    </row>
    <row r="82" spans="1:19" x14ac:dyDescent="0.2">
      <c r="A82" s="29"/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56"/>
      <c r="Q82" s="57"/>
    </row>
    <row r="83" spans="1:19" x14ac:dyDescent="0.2">
      <c r="A83" s="29"/>
      <c r="B83" s="72"/>
      <c r="C83" s="5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60"/>
      <c r="Q83" s="39">
        <f>SUM(C83:P83)</f>
        <v>0</v>
      </c>
    </row>
    <row r="84" spans="1:19" x14ac:dyDescent="0.2">
      <c r="A84" s="228"/>
      <c r="B84" s="229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1"/>
      <c r="Q84" s="232"/>
    </row>
    <row r="85" spans="1:19" x14ac:dyDescent="0.2">
      <c r="A85" s="228">
        <v>1</v>
      </c>
      <c r="B85" s="233" t="str">
        <f>B19</f>
        <v>MUNIC DE SAN SALVADOR DE JUJUY</v>
      </c>
      <c r="C85" s="234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6"/>
      <c r="Q85" s="237">
        <f>SUM(C85:P85)</f>
        <v>0</v>
      </c>
    </row>
    <row r="86" spans="1:19" x14ac:dyDescent="0.2">
      <c r="A86" s="29"/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56"/>
      <c r="Q86" s="57"/>
    </row>
    <row r="87" spans="1:19" x14ac:dyDescent="0.2">
      <c r="A87" s="29"/>
      <c r="B87" s="72"/>
      <c r="C87" s="5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60"/>
      <c r="Q87" s="39">
        <f>SUM(C87:P87)</f>
        <v>0</v>
      </c>
    </row>
    <row r="88" spans="1:19" x14ac:dyDescent="0.2">
      <c r="A88" s="228"/>
      <c r="B88" s="229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1"/>
      <c r="Q88" s="232"/>
    </row>
    <row r="89" spans="1:19" ht="13.5" thickBot="1" x14ac:dyDescent="0.25">
      <c r="A89" s="228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6"/>
      <c r="Q89" s="237">
        <f>SUM(C89:P89)</f>
        <v>0</v>
      </c>
    </row>
    <row r="90" spans="1:19" ht="13.5" thickBot="1" x14ac:dyDescent="0.2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88">
        <f>SUM(Q58:Q87)</f>
        <v>262880.22000000003</v>
      </c>
      <c r="R90">
        <f>Gráfico!B19</f>
        <v>262880.22000000003</v>
      </c>
      <c r="S90" s="47">
        <f>Q90-R90</f>
        <v>0</v>
      </c>
    </row>
    <row r="91" spans="1:19" x14ac:dyDescent="0.2">
      <c r="B91" s="26"/>
      <c r="E91" s="12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14"/>
    </row>
    <row r="92" spans="1:19" x14ac:dyDescent="0.2">
      <c r="Q92" s="14"/>
    </row>
  </sheetData>
  <sortState xmlns:xlrd2="http://schemas.microsoft.com/office/spreadsheetml/2017/richdata2" ref="F6:F14">
    <sortCondition ref="F6:F14"/>
  </sortState>
  <mergeCells count="8">
    <mergeCell ref="E46:E47"/>
    <mergeCell ref="F46:F47"/>
    <mergeCell ref="A5:B5"/>
    <mergeCell ref="A25:B25"/>
    <mergeCell ref="A26:B26"/>
    <mergeCell ref="C25:C26"/>
    <mergeCell ref="C46:C47"/>
    <mergeCell ref="D46:D47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73 B69 B65 B61 B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82"/>
  <sheetViews>
    <sheetView tabSelected="1" zoomScaleNormal="100" workbookViewId="0">
      <pane ySplit="1" topLeftCell="A14" activePane="bottomLeft" state="frozen"/>
      <selection pane="bottomLeft" activeCell="C25" sqref="C25"/>
    </sheetView>
  </sheetViews>
  <sheetFormatPr baseColWidth="10" defaultColWidth="11.42578125" defaultRowHeight="15" x14ac:dyDescent="0.2"/>
  <cols>
    <col min="1" max="1" width="12.42578125" style="7" bestFit="1" customWidth="1"/>
    <col min="2" max="2" width="53.5703125" style="8" bestFit="1" customWidth="1"/>
    <col min="3" max="3" width="16.7109375" style="2" customWidth="1"/>
    <col min="4" max="4" width="13" style="2" bestFit="1" customWidth="1"/>
    <col min="5" max="5" width="15.42578125" style="28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" customHeight="1" thickBot="1" x14ac:dyDescent="0.3">
      <c r="A1" s="186" t="s">
        <v>27</v>
      </c>
      <c r="B1" s="187" t="s">
        <v>15</v>
      </c>
      <c r="C1" s="188" t="s">
        <v>28</v>
      </c>
      <c r="D1" s="189" t="s">
        <v>29</v>
      </c>
      <c r="E1" s="190" t="s">
        <v>30</v>
      </c>
      <c r="F1" s="74"/>
      <c r="G1" s="162" t="s">
        <v>31</v>
      </c>
      <c r="H1" s="163" t="s">
        <v>29</v>
      </c>
      <c r="I1" s="164" t="s">
        <v>31</v>
      </c>
      <c r="J1" s="165" t="s">
        <v>29</v>
      </c>
      <c r="K1" s="238" t="s">
        <v>31</v>
      </c>
      <c r="L1" s="239" t="s">
        <v>29</v>
      </c>
      <c r="M1" s="240" t="s">
        <v>31</v>
      </c>
      <c r="N1" s="241" t="s">
        <v>29</v>
      </c>
    </row>
    <row r="2" spans="1:28" x14ac:dyDescent="0.3">
      <c r="A2" s="148" t="s">
        <v>32</v>
      </c>
      <c r="B2" s="149"/>
      <c r="C2" s="150">
        <v>132320.71175685339</v>
      </c>
      <c r="D2" s="151"/>
      <c r="E2" s="150">
        <f>C2</f>
        <v>132320.71175685339</v>
      </c>
      <c r="F2" s="74"/>
      <c r="G2" s="152">
        <v>0</v>
      </c>
      <c r="H2" s="153"/>
      <c r="I2" s="166">
        <v>0</v>
      </c>
      <c r="J2" s="154"/>
      <c r="K2" s="155">
        <v>3195</v>
      </c>
      <c r="L2" s="156"/>
      <c r="M2" s="152">
        <v>0</v>
      </c>
      <c r="N2" s="157"/>
    </row>
    <row r="3" spans="1:28" s="3" customFormat="1" ht="17.25" x14ac:dyDescent="0.35">
      <c r="A3" s="75"/>
      <c r="B3" s="75"/>
      <c r="C3" s="76"/>
      <c r="D3" s="77"/>
      <c r="E3" s="78"/>
      <c r="F3" s="74"/>
      <c r="G3" s="79"/>
      <c r="H3" s="80"/>
      <c r="I3" s="81"/>
      <c r="J3" s="82"/>
      <c r="K3" s="116"/>
      <c r="L3" s="117"/>
      <c r="M3" s="79"/>
      <c r="N3" s="83"/>
    </row>
    <row r="4" spans="1:28" s="3" customFormat="1" x14ac:dyDescent="0.3">
      <c r="A4" s="4"/>
      <c r="B4" s="103" t="s">
        <v>33</v>
      </c>
      <c r="C4" s="104"/>
      <c r="D4" s="43">
        <v>25844</v>
      </c>
      <c r="E4" s="264">
        <f>E2+C4-D4</f>
        <v>106476.71175685339</v>
      </c>
      <c r="F4" s="74"/>
      <c r="G4" s="84"/>
      <c r="H4" s="85"/>
      <c r="I4" s="86"/>
      <c r="J4" s="87"/>
      <c r="K4" s="118"/>
      <c r="L4" s="119"/>
      <c r="M4" s="242"/>
      <c r="N4" s="243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3" t="s">
        <v>34</v>
      </c>
      <c r="C5" s="104"/>
      <c r="D5" s="43">
        <v>73255</v>
      </c>
      <c r="E5" s="264">
        <f>E4+C5-D5</f>
        <v>33221.711756853387</v>
      </c>
      <c r="F5" s="74"/>
      <c r="G5" s="84"/>
      <c r="H5" s="85"/>
      <c r="I5" s="86"/>
      <c r="J5" s="87"/>
      <c r="K5" s="114"/>
      <c r="L5" s="119"/>
      <c r="M5" s="242"/>
      <c r="N5" s="243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61">
        <v>44762</v>
      </c>
      <c r="B6" s="262" t="s">
        <v>64</v>
      </c>
      <c r="C6" s="263">
        <v>18447.66</v>
      </c>
      <c r="D6" s="263"/>
      <c r="E6" s="264">
        <f t="shared" ref="E6:E72" si="0">E5+C6-D6</f>
        <v>51669.37175685339</v>
      </c>
      <c r="F6" s="194"/>
      <c r="G6" s="84"/>
      <c r="H6" s="85"/>
      <c r="I6" s="86"/>
      <c r="J6" s="87"/>
      <c r="K6" s="114"/>
      <c r="L6" s="119"/>
      <c r="M6" s="242"/>
      <c r="N6" s="243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61">
        <v>44763</v>
      </c>
      <c r="B7" s="262" t="s">
        <v>65</v>
      </c>
      <c r="C7" s="263">
        <v>26353.8</v>
      </c>
      <c r="D7" s="263"/>
      <c r="E7" s="264">
        <f t="shared" si="0"/>
        <v>78023.171756853393</v>
      </c>
      <c r="F7"/>
      <c r="G7" s="84"/>
      <c r="H7" s="85"/>
      <c r="I7" s="86"/>
      <c r="J7" s="87"/>
      <c r="K7" s="114"/>
      <c r="L7" s="119"/>
      <c r="M7" s="242"/>
      <c r="N7" s="243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61">
        <v>44767</v>
      </c>
      <c r="B8" s="262" t="s">
        <v>70</v>
      </c>
      <c r="C8" s="263">
        <v>13176.9</v>
      </c>
      <c r="D8" s="263"/>
      <c r="E8" s="264">
        <f t="shared" si="0"/>
        <v>91200.071756853387</v>
      </c>
      <c r="F8"/>
      <c r="G8" s="84"/>
      <c r="H8" s="85"/>
      <c r="I8" s="86"/>
      <c r="J8" s="87"/>
      <c r="K8" s="114"/>
      <c r="L8" s="119"/>
      <c r="M8" s="242"/>
      <c r="N8" s="243"/>
      <c r="O8"/>
      <c r="P8"/>
      <c r="Q8"/>
      <c r="R8"/>
      <c r="S8"/>
      <c r="T8"/>
      <c r="U8"/>
      <c r="V8"/>
    </row>
    <row r="9" spans="1:28" s="3" customFormat="1" x14ac:dyDescent="0.3">
      <c r="A9" s="261">
        <v>44769</v>
      </c>
      <c r="B9" s="262" t="s">
        <v>69</v>
      </c>
      <c r="C9" s="263">
        <v>26353.8</v>
      </c>
      <c r="D9" s="263"/>
      <c r="E9" s="264">
        <f t="shared" si="0"/>
        <v>117553.87175685339</v>
      </c>
      <c r="F9"/>
      <c r="G9" s="84"/>
      <c r="H9" s="85"/>
      <c r="I9" s="86"/>
      <c r="J9" s="87"/>
      <c r="K9" s="114"/>
      <c r="L9" s="119"/>
      <c r="M9" s="242"/>
      <c r="N9" s="243"/>
      <c r="O9"/>
      <c r="P9"/>
      <c r="Q9"/>
      <c r="R9"/>
      <c r="S9"/>
      <c r="T9"/>
      <c r="U9"/>
      <c r="V9"/>
    </row>
    <row r="10" spans="1:28" s="3" customFormat="1" x14ac:dyDescent="0.3">
      <c r="A10" s="261">
        <v>44770</v>
      </c>
      <c r="B10" s="262" t="s">
        <v>61</v>
      </c>
      <c r="C10" s="263">
        <v>19765.349999999999</v>
      </c>
      <c r="D10" s="263"/>
      <c r="E10" s="264">
        <f t="shared" si="0"/>
        <v>137319.2217568534</v>
      </c>
      <c r="G10" s="84"/>
      <c r="H10" s="85"/>
      <c r="I10" s="86"/>
      <c r="J10" s="87"/>
      <c r="K10" s="114"/>
      <c r="L10" s="119"/>
      <c r="M10" s="242"/>
      <c r="N10" s="243"/>
      <c r="O10"/>
      <c r="P10"/>
      <c r="Q10"/>
      <c r="R10"/>
      <c r="S10"/>
      <c r="T10"/>
      <c r="U10"/>
      <c r="V10"/>
    </row>
    <row r="11" spans="1:28" s="3" customFormat="1" x14ac:dyDescent="0.3">
      <c r="A11" s="4"/>
      <c r="B11" s="265" t="s">
        <v>76</v>
      </c>
      <c r="C11" s="16"/>
      <c r="D11" s="16">
        <v>20810.79</v>
      </c>
      <c r="E11" s="264">
        <f t="shared" si="0"/>
        <v>116508.43175685339</v>
      </c>
      <c r="F11"/>
      <c r="G11" s="84"/>
      <c r="H11" s="85"/>
      <c r="I11" s="86"/>
      <c r="J11" s="87"/>
      <c r="K11" s="114"/>
      <c r="L11" s="119"/>
      <c r="M11" s="242"/>
      <c r="N11" s="243"/>
      <c r="O11"/>
      <c r="P11"/>
      <c r="Q11"/>
      <c r="R11"/>
      <c r="S11"/>
      <c r="T11"/>
      <c r="U11"/>
      <c r="V11"/>
    </row>
    <row r="12" spans="1:28" s="3" customFormat="1" x14ac:dyDescent="0.3">
      <c r="A12" s="4"/>
      <c r="B12" s="266" t="s">
        <v>77</v>
      </c>
      <c r="C12" s="267">
        <v>0</v>
      </c>
      <c r="D12" s="43"/>
      <c r="E12" s="264">
        <f t="shared" si="0"/>
        <v>116508.43175685339</v>
      </c>
      <c r="F12"/>
      <c r="G12" s="84"/>
      <c r="H12" s="85"/>
      <c r="I12" s="86"/>
      <c r="J12" s="87"/>
      <c r="K12" s="114"/>
      <c r="L12" s="119"/>
      <c r="M12" s="242"/>
      <c r="N12" s="243"/>
      <c r="O12"/>
      <c r="P12"/>
      <c r="Q12"/>
      <c r="R12"/>
      <c r="S12"/>
      <c r="T12"/>
      <c r="U12"/>
      <c r="V12"/>
    </row>
    <row r="13" spans="1:28" s="3" customFormat="1" x14ac:dyDescent="0.3">
      <c r="A13" s="4"/>
      <c r="B13" s="266" t="s">
        <v>78</v>
      </c>
      <c r="C13" s="267">
        <f>72.17*97</f>
        <v>7000.49</v>
      </c>
      <c r="D13" s="43"/>
      <c r="E13" s="94">
        <f t="shared" si="0"/>
        <v>123508.92175685339</v>
      </c>
      <c r="F13"/>
      <c r="G13" s="84"/>
      <c r="H13" s="85"/>
      <c r="I13" s="86"/>
      <c r="J13" s="87"/>
      <c r="K13" s="114"/>
      <c r="L13" s="119"/>
      <c r="M13" s="242"/>
      <c r="N13" s="243"/>
      <c r="O13"/>
      <c r="P13"/>
      <c r="Q13"/>
      <c r="R13"/>
      <c r="S13"/>
      <c r="T13"/>
      <c r="U13"/>
      <c r="V13"/>
    </row>
    <row r="14" spans="1:28" s="3" customFormat="1" x14ac:dyDescent="0.3">
      <c r="A14" s="4"/>
      <c r="B14" s="103" t="s">
        <v>79</v>
      </c>
      <c r="C14" s="104"/>
      <c r="D14" s="43">
        <v>37664</v>
      </c>
      <c r="E14" s="264">
        <f t="shared" si="0"/>
        <v>85844.921756853393</v>
      </c>
      <c r="F14"/>
      <c r="G14" s="84"/>
      <c r="H14" s="85"/>
      <c r="I14" s="86"/>
      <c r="J14" s="87"/>
      <c r="K14" s="114"/>
      <c r="L14" s="119"/>
      <c r="M14" s="242"/>
      <c r="N14" s="243"/>
      <c r="O14"/>
      <c r="P14"/>
      <c r="Q14"/>
      <c r="R14"/>
      <c r="S14"/>
      <c r="T14"/>
      <c r="U14"/>
      <c r="V14"/>
    </row>
    <row r="15" spans="1:28" s="3" customFormat="1" x14ac:dyDescent="0.3">
      <c r="A15" s="4"/>
      <c r="B15" s="103" t="s">
        <v>80</v>
      </c>
      <c r="C15" s="104"/>
      <c r="D15" s="43">
        <v>91784</v>
      </c>
      <c r="E15" s="264">
        <f t="shared" si="0"/>
        <v>-5939.0782431466068</v>
      </c>
      <c r="F15"/>
      <c r="G15" s="84"/>
      <c r="H15" s="85"/>
      <c r="I15" s="86"/>
      <c r="J15" s="87"/>
      <c r="K15" s="114"/>
      <c r="L15" s="119"/>
      <c r="M15" s="242"/>
      <c r="N15" s="243"/>
      <c r="O15"/>
      <c r="P15"/>
      <c r="Q15"/>
      <c r="R15"/>
      <c r="S15"/>
      <c r="T15"/>
      <c r="U15"/>
      <c r="V15"/>
    </row>
    <row r="16" spans="1:28" s="3" customFormat="1" x14ac:dyDescent="0.3">
      <c r="A16" s="261">
        <v>44782</v>
      </c>
      <c r="B16" s="262" t="s">
        <v>60</v>
      </c>
      <c r="C16" s="263">
        <v>20411.95</v>
      </c>
      <c r="D16" s="263"/>
      <c r="E16" s="264">
        <f t="shared" si="0"/>
        <v>14472.871756853394</v>
      </c>
      <c r="F16"/>
      <c r="G16" s="84"/>
      <c r="H16" s="85"/>
      <c r="I16" s="86"/>
      <c r="J16" s="87"/>
      <c r="K16" s="114"/>
      <c r="L16" s="119"/>
      <c r="M16" s="242"/>
      <c r="N16" s="243"/>
      <c r="O16"/>
      <c r="P16"/>
      <c r="Q16"/>
      <c r="R16"/>
      <c r="S16"/>
      <c r="T16"/>
      <c r="U16"/>
      <c r="V16"/>
    </row>
    <row r="17" spans="1:22" s="3" customFormat="1" x14ac:dyDescent="0.3">
      <c r="A17" s="261">
        <v>44785</v>
      </c>
      <c r="B17" s="262" t="s">
        <v>62</v>
      </c>
      <c r="C17" s="263">
        <v>3097.6</v>
      </c>
      <c r="D17" s="263"/>
      <c r="E17" s="264">
        <f t="shared" si="0"/>
        <v>17570.471756853392</v>
      </c>
      <c r="F17"/>
      <c r="G17" s="84"/>
      <c r="H17" s="85"/>
      <c r="I17" s="86"/>
      <c r="J17" s="87"/>
      <c r="K17" s="114"/>
      <c r="L17" s="119"/>
      <c r="M17" s="242"/>
      <c r="N17" s="243"/>
      <c r="O17"/>
      <c r="P17"/>
      <c r="Q17"/>
      <c r="R17"/>
      <c r="S17"/>
      <c r="T17"/>
      <c r="U17"/>
      <c r="V17"/>
    </row>
    <row r="18" spans="1:22" s="3" customFormat="1" x14ac:dyDescent="0.3">
      <c r="A18" s="261">
        <v>44791</v>
      </c>
      <c r="B18" s="262" t="s">
        <v>64</v>
      </c>
      <c r="C18" s="263">
        <v>24918.74</v>
      </c>
      <c r="D18" s="263"/>
      <c r="E18" s="264">
        <f t="shared" si="0"/>
        <v>42489.211756853394</v>
      </c>
      <c r="F18"/>
      <c r="G18" s="84"/>
      <c r="H18" s="85"/>
      <c r="I18" s="86"/>
      <c r="J18" s="87"/>
      <c r="K18" s="114"/>
      <c r="L18" s="119"/>
      <c r="M18" s="242"/>
      <c r="N18" s="243"/>
      <c r="O18"/>
      <c r="P18"/>
      <c r="Q18"/>
      <c r="R18"/>
      <c r="S18"/>
      <c r="T18"/>
      <c r="U18"/>
      <c r="V18"/>
    </row>
    <row r="19" spans="1:22" s="3" customFormat="1" x14ac:dyDescent="0.3">
      <c r="A19" s="261">
        <v>44796</v>
      </c>
      <c r="B19" s="262" t="s">
        <v>65</v>
      </c>
      <c r="C19" s="263">
        <v>35598.199999999997</v>
      </c>
      <c r="D19" s="263"/>
      <c r="E19" s="264">
        <f t="shared" si="0"/>
        <v>78087.411756853398</v>
      </c>
      <c r="F19"/>
      <c r="G19" s="84"/>
      <c r="H19" s="106"/>
      <c r="I19" s="86"/>
      <c r="J19" s="87"/>
      <c r="K19" s="114"/>
      <c r="L19" s="119"/>
      <c r="M19" s="242"/>
      <c r="N19" s="243"/>
      <c r="O19"/>
      <c r="P19"/>
      <c r="Q19"/>
      <c r="R19"/>
      <c r="S19"/>
      <c r="T19"/>
      <c r="U19"/>
      <c r="V19"/>
    </row>
    <row r="20" spans="1:22" s="3" customFormat="1" x14ac:dyDescent="0.3">
      <c r="A20" s="261">
        <v>44797</v>
      </c>
      <c r="B20" s="262" t="s">
        <v>69</v>
      </c>
      <c r="C20" s="263">
        <v>35598.199999999997</v>
      </c>
      <c r="D20" s="263"/>
      <c r="E20" s="264">
        <f t="shared" si="0"/>
        <v>113685.6117568534</v>
      </c>
      <c r="F20"/>
      <c r="G20" s="84"/>
      <c r="H20" s="85"/>
      <c r="I20" s="86"/>
      <c r="J20" s="87"/>
      <c r="K20" s="114"/>
      <c r="L20" s="119"/>
      <c r="M20" s="242"/>
      <c r="N20" s="243"/>
      <c r="O20"/>
      <c r="P20"/>
      <c r="Q20"/>
      <c r="R20"/>
      <c r="S20"/>
      <c r="T20"/>
      <c r="U20"/>
      <c r="V20"/>
    </row>
    <row r="21" spans="1:22" s="3" customFormat="1" x14ac:dyDescent="0.3">
      <c r="A21" s="261">
        <v>44804</v>
      </c>
      <c r="B21" s="262" t="s">
        <v>70</v>
      </c>
      <c r="C21" s="263">
        <v>12459.37</v>
      </c>
      <c r="D21" s="263"/>
      <c r="E21" s="264">
        <f t="shared" si="0"/>
        <v>126144.98175685339</v>
      </c>
      <c r="F21"/>
      <c r="G21" s="84"/>
      <c r="H21" s="85"/>
      <c r="I21" s="86"/>
      <c r="J21" s="87"/>
      <c r="K21" s="114"/>
      <c r="L21" s="119"/>
      <c r="M21" s="242"/>
      <c r="N21" s="243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265" t="s">
        <v>81</v>
      </c>
      <c r="C22" s="16"/>
      <c r="D22" s="16">
        <v>27184.079999999998</v>
      </c>
      <c r="E22" s="264">
        <f t="shared" si="0"/>
        <v>98960.901756853389</v>
      </c>
      <c r="F22"/>
      <c r="G22" s="84"/>
      <c r="H22" s="106"/>
      <c r="I22" s="86"/>
      <c r="J22" s="87"/>
      <c r="K22" s="114"/>
      <c r="L22" s="119"/>
      <c r="M22" s="242"/>
      <c r="N22" s="243"/>
      <c r="O22"/>
      <c r="P22"/>
      <c r="Q22"/>
      <c r="R22"/>
      <c r="S22"/>
      <c r="T22"/>
      <c r="U22"/>
      <c r="V22"/>
    </row>
    <row r="23" spans="1:22" s="3" customFormat="1" x14ac:dyDescent="0.3">
      <c r="A23" s="4"/>
      <c r="B23" s="266" t="s">
        <v>82</v>
      </c>
      <c r="C23" s="267"/>
      <c r="D23" s="43"/>
      <c r="E23" s="264">
        <f t="shared" si="0"/>
        <v>98960.901756853389</v>
      </c>
      <c r="F23"/>
      <c r="G23" s="84"/>
      <c r="H23" s="85"/>
      <c r="I23" s="86"/>
      <c r="J23" s="87"/>
      <c r="K23" s="114"/>
      <c r="L23" s="119"/>
      <c r="M23" s="242"/>
      <c r="N23" s="243"/>
      <c r="O23"/>
      <c r="P23"/>
      <c r="Q23"/>
      <c r="R23"/>
      <c r="S23"/>
      <c r="T23"/>
      <c r="U23"/>
      <c r="V23"/>
    </row>
    <row r="24" spans="1:22" s="3" customFormat="1" x14ac:dyDescent="0.3">
      <c r="A24" s="4"/>
      <c r="B24" s="266" t="s">
        <v>83</v>
      </c>
      <c r="C24" s="267"/>
      <c r="D24" s="43"/>
      <c r="E24" s="94">
        <f t="shared" si="0"/>
        <v>98960.901756853389</v>
      </c>
      <c r="F24"/>
      <c r="G24" s="84"/>
      <c r="H24" s="85"/>
      <c r="I24" s="86"/>
      <c r="J24" s="87"/>
      <c r="K24" s="114"/>
      <c r="L24" s="119"/>
      <c r="M24" s="242"/>
      <c r="N24" s="243"/>
      <c r="O24"/>
      <c r="P24"/>
      <c r="Q24"/>
      <c r="R24"/>
      <c r="S24"/>
      <c r="T24"/>
      <c r="U24"/>
      <c r="V24"/>
    </row>
    <row r="25" spans="1:22" s="3" customFormat="1" x14ac:dyDescent="0.3">
      <c r="A25" s="261">
        <v>44811</v>
      </c>
      <c r="B25" s="262" t="s">
        <v>61</v>
      </c>
      <c r="C25" s="263">
        <v>26698.65</v>
      </c>
      <c r="D25" s="263"/>
      <c r="E25" s="264">
        <f t="shared" si="0"/>
        <v>125659.55175685338</v>
      </c>
      <c r="F25"/>
      <c r="G25" s="84"/>
      <c r="H25" s="85"/>
      <c r="I25" s="86"/>
      <c r="J25" s="87"/>
      <c r="K25" s="114"/>
      <c r="L25" s="119"/>
      <c r="M25" s="242"/>
      <c r="N25" s="243"/>
      <c r="O25"/>
      <c r="P25"/>
      <c r="Q25"/>
      <c r="R25"/>
      <c r="S25"/>
      <c r="T25"/>
      <c r="U25"/>
      <c r="V25"/>
    </row>
    <row r="26" spans="1:22" s="3" customFormat="1" x14ac:dyDescent="0.3">
      <c r="A26" s="261"/>
      <c r="B26" s="262"/>
      <c r="C26" s="263"/>
      <c r="D26" s="263"/>
      <c r="E26" s="264">
        <f t="shared" si="0"/>
        <v>125659.55175685338</v>
      </c>
      <c r="F26"/>
      <c r="G26" s="84"/>
      <c r="H26" s="85"/>
      <c r="I26" s="86"/>
      <c r="J26" s="87"/>
      <c r="K26" s="114"/>
      <c r="L26" s="119"/>
      <c r="M26" s="242"/>
      <c r="N26" s="243"/>
      <c r="O26"/>
      <c r="P26"/>
      <c r="Q26"/>
      <c r="R26"/>
      <c r="S26"/>
      <c r="T26"/>
      <c r="U26"/>
      <c r="V26"/>
    </row>
    <row r="27" spans="1:22" s="3" customFormat="1" x14ac:dyDescent="0.3">
      <c r="A27" s="261"/>
      <c r="B27" s="262"/>
      <c r="C27" s="263"/>
      <c r="D27" s="263"/>
      <c r="E27" s="264">
        <f t="shared" si="0"/>
        <v>125659.55175685338</v>
      </c>
      <c r="F27"/>
      <c r="G27" s="84"/>
      <c r="H27" s="85"/>
      <c r="I27" s="86"/>
      <c r="J27" s="87"/>
      <c r="K27" s="114"/>
      <c r="L27" s="119"/>
      <c r="M27" s="242"/>
      <c r="N27" s="243"/>
      <c r="O27"/>
      <c r="P27"/>
      <c r="Q27"/>
      <c r="R27"/>
      <c r="S27"/>
      <c r="T27"/>
      <c r="U27"/>
      <c r="V27"/>
    </row>
    <row r="28" spans="1:22" s="3" customFormat="1" x14ac:dyDescent="0.3">
      <c r="A28" s="261"/>
      <c r="B28" s="262"/>
      <c r="C28" s="263"/>
      <c r="D28" s="263"/>
      <c r="E28" s="264">
        <f t="shared" si="0"/>
        <v>125659.55175685338</v>
      </c>
      <c r="F28"/>
      <c r="G28" s="84"/>
      <c r="H28" s="85"/>
      <c r="I28" s="86"/>
      <c r="J28" s="87"/>
      <c r="K28" s="114"/>
      <c r="L28" s="119"/>
      <c r="M28" s="242"/>
      <c r="N28" s="243"/>
      <c r="O28"/>
      <c r="P28"/>
      <c r="Q28"/>
      <c r="R28"/>
      <c r="S28"/>
      <c r="T28"/>
      <c r="U28"/>
      <c r="V28"/>
    </row>
    <row r="29" spans="1:22" s="3" customFormat="1" x14ac:dyDescent="0.3">
      <c r="A29" s="261"/>
      <c r="B29" s="262"/>
      <c r="C29" s="263"/>
      <c r="D29" s="263"/>
      <c r="E29" s="264">
        <f t="shared" si="0"/>
        <v>125659.55175685338</v>
      </c>
      <c r="F29"/>
      <c r="G29" s="84"/>
      <c r="H29" s="85"/>
      <c r="I29" s="86"/>
      <c r="J29" s="87"/>
      <c r="K29" s="114"/>
      <c r="L29" s="119"/>
      <c r="M29" s="242"/>
      <c r="N29" s="243"/>
      <c r="O29"/>
      <c r="P29"/>
      <c r="Q29"/>
      <c r="R29"/>
      <c r="S29"/>
      <c r="T29"/>
      <c r="U29"/>
      <c r="V29"/>
    </row>
    <row r="30" spans="1:22" s="3" customFormat="1" x14ac:dyDescent="0.3">
      <c r="A30" s="261"/>
      <c r="B30" s="262"/>
      <c r="C30" s="263"/>
      <c r="D30" s="263"/>
      <c r="E30" s="264">
        <f t="shared" si="0"/>
        <v>125659.55175685338</v>
      </c>
      <c r="F30"/>
      <c r="G30" s="84"/>
      <c r="H30" s="85"/>
      <c r="I30" s="86"/>
      <c r="J30" s="87"/>
      <c r="K30" s="114"/>
      <c r="L30" s="119"/>
      <c r="M30" s="242"/>
      <c r="N30" s="243"/>
      <c r="O30"/>
      <c r="P30"/>
      <c r="Q30"/>
      <c r="R30"/>
      <c r="S30"/>
      <c r="T30"/>
      <c r="U30"/>
      <c r="V30"/>
    </row>
    <row r="31" spans="1:22" s="3" customFormat="1" x14ac:dyDescent="0.3">
      <c r="A31" s="261"/>
      <c r="B31" s="262"/>
      <c r="C31" s="263"/>
      <c r="D31" s="263"/>
      <c r="E31" s="264">
        <f t="shared" si="0"/>
        <v>125659.55175685338</v>
      </c>
      <c r="F31"/>
      <c r="G31" s="84"/>
      <c r="H31" s="85"/>
      <c r="I31" s="86"/>
      <c r="J31" s="87"/>
      <c r="K31" s="114"/>
      <c r="L31" s="119"/>
      <c r="M31" s="242"/>
      <c r="N31" s="243"/>
      <c r="O31"/>
      <c r="P31"/>
      <c r="Q31"/>
      <c r="R31"/>
      <c r="S31"/>
      <c r="T31"/>
      <c r="U31"/>
      <c r="V31"/>
    </row>
    <row r="32" spans="1:22" s="3" customFormat="1" x14ac:dyDescent="0.3">
      <c r="A32" s="261"/>
      <c r="B32" s="262"/>
      <c r="C32" s="263"/>
      <c r="D32" s="263"/>
      <c r="E32" s="264">
        <f t="shared" si="0"/>
        <v>125659.55175685338</v>
      </c>
      <c r="F32"/>
      <c r="G32" s="84"/>
      <c r="H32" s="85"/>
      <c r="I32" s="86"/>
      <c r="J32" s="87"/>
      <c r="K32" s="114"/>
      <c r="L32" s="119"/>
      <c r="M32" s="242"/>
      <c r="N32" s="243"/>
      <c r="O32"/>
      <c r="P32"/>
      <c r="Q32"/>
      <c r="R32"/>
      <c r="S32"/>
      <c r="T32"/>
      <c r="U32"/>
      <c r="V32"/>
    </row>
    <row r="33" spans="1:22" s="3" customFormat="1" x14ac:dyDescent="0.3">
      <c r="A33" s="261"/>
      <c r="B33" s="262"/>
      <c r="C33" s="263"/>
      <c r="D33" s="263"/>
      <c r="E33" s="264">
        <f t="shared" si="0"/>
        <v>125659.55175685338</v>
      </c>
      <c r="F33"/>
      <c r="G33" s="84"/>
      <c r="H33" s="85"/>
      <c r="I33" s="86"/>
      <c r="J33" s="87"/>
      <c r="K33" s="114"/>
      <c r="L33" s="119"/>
      <c r="M33" s="242"/>
      <c r="N33" s="243"/>
      <c r="O33"/>
      <c r="P33"/>
      <c r="Q33"/>
      <c r="R33"/>
      <c r="S33"/>
      <c r="T33"/>
      <c r="U33"/>
      <c r="V33"/>
    </row>
    <row r="34" spans="1:22" s="3" customFormat="1" x14ac:dyDescent="0.3">
      <c r="A34" s="261"/>
      <c r="B34" s="262"/>
      <c r="C34" s="263"/>
      <c r="D34" s="263"/>
      <c r="E34" s="264">
        <f t="shared" si="0"/>
        <v>125659.55175685338</v>
      </c>
      <c r="F34"/>
      <c r="G34" s="84"/>
      <c r="H34" s="85"/>
      <c r="I34" s="86"/>
      <c r="J34" s="87"/>
      <c r="K34" s="114"/>
      <c r="L34" s="119"/>
      <c r="M34" s="242"/>
      <c r="N34" s="243"/>
      <c r="O34"/>
      <c r="P34"/>
      <c r="Q34"/>
      <c r="R34"/>
      <c r="S34"/>
      <c r="T34"/>
      <c r="U34"/>
      <c r="V34"/>
    </row>
    <row r="35" spans="1:22" s="3" customFormat="1" x14ac:dyDescent="0.3">
      <c r="A35" s="261"/>
      <c r="B35" s="262"/>
      <c r="C35" s="263"/>
      <c r="D35" s="263"/>
      <c r="E35" s="264">
        <f t="shared" si="0"/>
        <v>125659.55175685338</v>
      </c>
      <c r="F35"/>
      <c r="G35" s="84"/>
      <c r="H35" s="85"/>
      <c r="I35" s="86"/>
      <c r="J35" s="87"/>
      <c r="K35" s="114"/>
      <c r="L35" s="119"/>
      <c r="M35" s="242"/>
      <c r="N35" s="243"/>
      <c r="O35"/>
      <c r="P35"/>
      <c r="Q35"/>
      <c r="R35"/>
      <c r="S35"/>
      <c r="T35"/>
      <c r="U35"/>
      <c r="V35"/>
    </row>
    <row r="36" spans="1:22" s="3" customFormat="1" x14ac:dyDescent="0.3">
      <c r="A36" s="261"/>
      <c r="B36" s="262"/>
      <c r="C36" s="263"/>
      <c r="D36" s="263"/>
      <c r="E36" s="264">
        <f t="shared" si="0"/>
        <v>125659.55175685338</v>
      </c>
      <c r="F36"/>
      <c r="G36" s="84"/>
      <c r="H36" s="85"/>
      <c r="I36" s="86"/>
      <c r="J36" s="87"/>
      <c r="K36" s="114"/>
      <c r="L36" s="119"/>
      <c r="M36" s="242"/>
      <c r="N36" s="243"/>
      <c r="O36"/>
      <c r="P36"/>
      <c r="Q36"/>
      <c r="R36"/>
      <c r="S36"/>
      <c r="T36"/>
      <c r="U36"/>
      <c r="V36"/>
    </row>
    <row r="37" spans="1:22" s="3" customFormat="1" x14ac:dyDescent="0.3">
      <c r="A37" s="261"/>
      <c r="B37" s="262"/>
      <c r="C37" s="263"/>
      <c r="D37" s="263"/>
      <c r="E37" s="264">
        <f t="shared" si="0"/>
        <v>125659.55175685338</v>
      </c>
      <c r="F37"/>
      <c r="G37" s="84"/>
      <c r="H37" s="85"/>
      <c r="I37" s="86"/>
      <c r="J37" s="87"/>
      <c r="K37" s="114"/>
      <c r="L37" s="119"/>
      <c r="M37" s="242"/>
      <c r="N37" s="243"/>
      <c r="O37"/>
      <c r="P37"/>
      <c r="Q37"/>
      <c r="R37"/>
      <c r="S37"/>
      <c r="T37"/>
      <c r="U37"/>
      <c r="V37"/>
    </row>
    <row r="38" spans="1:22" s="3" customFormat="1" x14ac:dyDescent="0.3">
      <c r="A38" s="261"/>
      <c r="B38" s="262"/>
      <c r="C38" s="263"/>
      <c r="D38" s="263"/>
      <c r="E38" s="264">
        <f t="shared" si="0"/>
        <v>125659.55175685338</v>
      </c>
      <c r="F38"/>
      <c r="G38" s="84"/>
      <c r="H38" s="85"/>
      <c r="I38" s="86"/>
      <c r="J38" s="87"/>
      <c r="K38" s="114"/>
      <c r="L38" s="119"/>
      <c r="M38" s="242"/>
      <c r="N38" s="243"/>
      <c r="O38"/>
      <c r="P38"/>
      <c r="Q38"/>
      <c r="R38"/>
      <c r="S38"/>
      <c r="T38"/>
      <c r="U38"/>
      <c r="V38"/>
    </row>
    <row r="39" spans="1:22" s="3" customFormat="1" x14ac:dyDescent="0.3">
      <c r="A39" s="261"/>
      <c r="B39" s="262"/>
      <c r="C39" s="263"/>
      <c r="D39" s="263"/>
      <c r="E39" s="264">
        <f t="shared" si="0"/>
        <v>125659.55175685338</v>
      </c>
      <c r="F39"/>
      <c r="G39" s="84"/>
      <c r="H39" s="85"/>
      <c r="I39" s="86"/>
      <c r="J39" s="87"/>
      <c r="K39" s="114"/>
      <c r="L39" s="119"/>
      <c r="M39" s="242"/>
      <c r="N39" s="243"/>
      <c r="O39"/>
      <c r="P39"/>
      <c r="Q39"/>
      <c r="R39"/>
      <c r="S39"/>
      <c r="T39"/>
      <c r="U39"/>
      <c r="V39"/>
    </row>
    <row r="40" spans="1:22" s="3" customFormat="1" x14ac:dyDescent="0.3">
      <c r="A40" s="261"/>
      <c r="B40" s="262"/>
      <c r="C40" s="263"/>
      <c r="D40" s="263"/>
      <c r="E40" s="264">
        <f t="shared" si="0"/>
        <v>125659.55175685338</v>
      </c>
      <c r="F40"/>
      <c r="G40" s="84"/>
      <c r="H40" s="85"/>
      <c r="I40" s="86"/>
      <c r="J40" s="87"/>
      <c r="K40" s="114"/>
      <c r="L40" s="119"/>
      <c r="M40" s="242"/>
      <c r="N40" s="243"/>
      <c r="O40"/>
      <c r="P40"/>
      <c r="Q40"/>
      <c r="R40"/>
      <c r="S40"/>
      <c r="T40"/>
      <c r="U40"/>
      <c r="V40"/>
    </row>
    <row r="41" spans="1:22" s="3" customFormat="1" x14ac:dyDescent="0.3">
      <c r="A41" s="261"/>
      <c r="B41" s="262"/>
      <c r="C41" s="263"/>
      <c r="D41" s="263"/>
      <c r="E41" s="264">
        <f t="shared" si="0"/>
        <v>125659.55175685338</v>
      </c>
      <c r="F41"/>
      <c r="G41" s="84"/>
      <c r="H41" s="85"/>
      <c r="I41" s="86"/>
      <c r="J41" s="87"/>
      <c r="K41" s="114"/>
      <c r="L41" s="119"/>
      <c r="M41" s="242"/>
      <c r="N41" s="243"/>
      <c r="O41"/>
      <c r="P41"/>
      <c r="Q41"/>
      <c r="R41"/>
      <c r="S41"/>
      <c r="T41"/>
      <c r="U41"/>
      <c r="V41"/>
    </row>
    <row r="42" spans="1:22" s="3" customFormat="1" x14ac:dyDescent="0.3">
      <c r="A42" s="261"/>
      <c r="B42" s="262"/>
      <c r="C42" s="263"/>
      <c r="D42" s="263"/>
      <c r="E42" s="264">
        <f t="shared" si="0"/>
        <v>125659.55175685338</v>
      </c>
      <c r="F42"/>
      <c r="G42" s="84"/>
      <c r="H42" s="85"/>
      <c r="I42" s="86"/>
      <c r="J42" s="87"/>
      <c r="K42" s="114"/>
      <c r="L42" s="119"/>
      <c r="M42" s="242"/>
      <c r="N42" s="243"/>
      <c r="O42"/>
      <c r="P42"/>
      <c r="Q42"/>
      <c r="R42"/>
      <c r="S42"/>
      <c r="T42"/>
      <c r="U42"/>
      <c r="V42"/>
    </row>
    <row r="43" spans="1:22" s="3" customFormat="1" x14ac:dyDescent="0.3">
      <c r="A43" s="261"/>
      <c r="B43" s="262"/>
      <c r="C43" s="263"/>
      <c r="D43" s="263"/>
      <c r="E43" s="264">
        <f t="shared" si="0"/>
        <v>125659.55175685338</v>
      </c>
      <c r="F43"/>
      <c r="G43" s="84"/>
      <c r="H43" s="85"/>
      <c r="I43" s="86"/>
      <c r="J43" s="87"/>
      <c r="K43" s="114"/>
      <c r="L43" s="119"/>
      <c r="M43" s="242"/>
      <c r="N43" s="243"/>
      <c r="O43"/>
      <c r="P43"/>
      <c r="Q43"/>
      <c r="R43"/>
      <c r="S43"/>
      <c r="T43"/>
      <c r="U43"/>
      <c r="V43"/>
    </row>
    <row r="44" spans="1:22" s="3" customFormat="1" x14ac:dyDescent="0.3">
      <c r="A44" s="261"/>
      <c r="B44" s="262"/>
      <c r="C44" s="263"/>
      <c r="D44" s="263"/>
      <c r="E44" s="264">
        <f t="shared" si="0"/>
        <v>125659.55175685338</v>
      </c>
      <c r="F44"/>
      <c r="G44" s="84"/>
      <c r="H44" s="85"/>
      <c r="I44" s="86"/>
      <c r="J44" s="87"/>
      <c r="K44" s="114"/>
      <c r="L44" s="119"/>
      <c r="M44" s="242"/>
      <c r="N44" s="243"/>
      <c r="O44"/>
      <c r="P44"/>
      <c r="Q44"/>
      <c r="R44"/>
      <c r="S44"/>
      <c r="T44"/>
      <c r="U44"/>
      <c r="V44"/>
    </row>
    <row r="45" spans="1:22" s="3" customFormat="1" x14ac:dyDescent="0.3">
      <c r="A45" s="261"/>
      <c r="B45" s="262"/>
      <c r="C45" s="263"/>
      <c r="D45" s="263"/>
      <c r="E45" s="264">
        <f t="shared" si="0"/>
        <v>125659.55175685338</v>
      </c>
      <c r="F45"/>
      <c r="G45" s="84"/>
      <c r="H45" s="85"/>
      <c r="I45" s="86"/>
      <c r="J45" s="87"/>
      <c r="K45" s="114"/>
      <c r="L45" s="119"/>
      <c r="M45" s="242"/>
      <c r="N45" s="243"/>
      <c r="O45"/>
      <c r="P45"/>
      <c r="Q45"/>
      <c r="R45"/>
      <c r="S45"/>
      <c r="T45"/>
      <c r="U45"/>
      <c r="V45"/>
    </row>
    <row r="46" spans="1:22" s="3" customFormat="1" x14ac:dyDescent="0.3">
      <c r="A46" s="261"/>
      <c r="B46" s="262"/>
      <c r="C46" s="263"/>
      <c r="D46" s="263"/>
      <c r="E46" s="264">
        <f t="shared" si="0"/>
        <v>125659.55175685338</v>
      </c>
      <c r="F46"/>
      <c r="G46" s="84"/>
      <c r="H46" s="85"/>
      <c r="I46" s="86"/>
      <c r="J46" s="87"/>
      <c r="K46" s="114"/>
      <c r="L46" s="119"/>
      <c r="M46" s="242"/>
      <c r="N46" s="243"/>
      <c r="O46"/>
      <c r="P46"/>
      <c r="Q46"/>
      <c r="R46"/>
      <c r="S46"/>
      <c r="T46"/>
      <c r="U46"/>
      <c r="V46"/>
    </row>
    <row r="47" spans="1:22" s="3" customFormat="1" hidden="1" x14ac:dyDescent="0.3">
      <c r="A47" s="261"/>
      <c r="B47" s="262"/>
      <c r="C47" s="263"/>
      <c r="D47" s="263"/>
      <c r="E47" s="264">
        <f t="shared" si="0"/>
        <v>125659.55175685338</v>
      </c>
      <c r="F47"/>
      <c r="G47" s="84"/>
      <c r="H47" s="85"/>
      <c r="I47" s="86"/>
      <c r="J47" s="87"/>
      <c r="K47" s="114"/>
      <c r="L47" s="119"/>
      <c r="M47" s="242"/>
      <c r="N47" s="243"/>
      <c r="O47"/>
      <c r="P47"/>
      <c r="Q47"/>
      <c r="R47"/>
      <c r="S47"/>
      <c r="T47"/>
      <c r="U47"/>
      <c r="V47"/>
    </row>
    <row r="48" spans="1:22" s="3" customFormat="1" hidden="1" x14ac:dyDescent="0.3">
      <c r="A48" s="261"/>
      <c r="B48" s="262"/>
      <c r="C48" s="263"/>
      <c r="D48" s="263"/>
      <c r="E48" s="264">
        <f t="shared" si="0"/>
        <v>125659.55175685338</v>
      </c>
      <c r="F48"/>
      <c r="G48" s="84"/>
      <c r="H48" s="85"/>
      <c r="I48" s="86"/>
      <c r="J48" s="87"/>
      <c r="K48" s="114"/>
      <c r="L48" s="119"/>
      <c r="M48" s="242"/>
      <c r="N48" s="243"/>
      <c r="O48"/>
      <c r="P48"/>
      <c r="Q48"/>
      <c r="R48"/>
      <c r="S48"/>
      <c r="T48"/>
      <c r="U48"/>
      <c r="V48"/>
    </row>
    <row r="49" spans="1:22" s="3" customFormat="1" hidden="1" x14ac:dyDescent="0.3">
      <c r="A49" s="261"/>
      <c r="B49" s="262"/>
      <c r="C49" s="263"/>
      <c r="D49" s="263"/>
      <c r="E49" s="264">
        <f t="shared" si="0"/>
        <v>125659.55175685338</v>
      </c>
      <c r="F49"/>
      <c r="G49" s="84"/>
      <c r="H49" s="85"/>
      <c r="I49" s="86"/>
      <c r="J49" s="87"/>
      <c r="K49" s="114"/>
      <c r="L49" s="119"/>
      <c r="M49" s="242"/>
      <c r="N49" s="243"/>
      <c r="O49"/>
      <c r="P49"/>
      <c r="Q49"/>
      <c r="R49"/>
      <c r="S49"/>
      <c r="T49"/>
      <c r="U49"/>
      <c r="V49"/>
    </row>
    <row r="50" spans="1:22" s="3" customFormat="1" hidden="1" x14ac:dyDescent="0.3">
      <c r="A50" s="261"/>
      <c r="B50" s="262"/>
      <c r="C50" s="263"/>
      <c r="D50" s="263"/>
      <c r="E50" s="264">
        <f t="shared" si="0"/>
        <v>125659.55175685338</v>
      </c>
      <c r="F50"/>
      <c r="G50" s="84"/>
      <c r="H50" s="85"/>
      <c r="I50" s="86"/>
      <c r="J50" s="87"/>
      <c r="K50" s="114"/>
      <c r="L50" s="119"/>
      <c r="M50" s="242"/>
      <c r="N50" s="243"/>
      <c r="O50"/>
      <c r="P50"/>
      <c r="Q50"/>
      <c r="R50"/>
      <c r="S50"/>
      <c r="T50"/>
      <c r="U50"/>
      <c r="V50"/>
    </row>
    <row r="51" spans="1:22" s="3" customFormat="1" hidden="1" x14ac:dyDescent="0.3">
      <c r="A51" s="261"/>
      <c r="B51" s="262"/>
      <c r="C51" s="263"/>
      <c r="D51" s="263"/>
      <c r="E51" s="264">
        <f t="shared" si="0"/>
        <v>125659.55175685338</v>
      </c>
      <c r="F51"/>
      <c r="G51" s="84"/>
      <c r="H51" s="85"/>
      <c r="I51" s="86"/>
      <c r="J51" s="87"/>
      <c r="K51" s="114"/>
      <c r="L51" s="119"/>
      <c r="M51" s="242"/>
      <c r="N51" s="243"/>
      <c r="O51"/>
      <c r="P51"/>
      <c r="Q51"/>
      <c r="R51"/>
      <c r="S51"/>
      <c r="T51"/>
      <c r="U51"/>
      <c r="V51"/>
    </row>
    <row r="52" spans="1:22" s="3" customFormat="1" hidden="1" x14ac:dyDescent="0.3">
      <c r="A52" s="261"/>
      <c r="B52" s="262"/>
      <c r="C52" s="263"/>
      <c r="D52" s="263"/>
      <c r="E52" s="264">
        <f t="shared" si="0"/>
        <v>125659.55175685338</v>
      </c>
      <c r="F52"/>
      <c r="G52" s="84"/>
      <c r="H52" s="85"/>
      <c r="I52" s="86"/>
      <c r="J52" s="87"/>
      <c r="K52" s="114"/>
      <c r="L52" s="119"/>
      <c r="M52" s="242"/>
      <c r="N52" s="243"/>
      <c r="O52"/>
      <c r="P52"/>
      <c r="Q52"/>
      <c r="R52"/>
      <c r="S52"/>
      <c r="T52"/>
      <c r="U52"/>
      <c r="V52"/>
    </row>
    <row r="53" spans="1:22" s="3" customFormat="1" hidden="1" x14ac:dyDescent="0.3">
      <c r="A53" s="261"/>
      <c r="B53" s="262"/>
      <c r="C53" s="263"/>
      <c r="D53" s="263"/>
      <c r="E53" s="264">
        <f t="shared" si="0"/>
        <v>125659.55175685338</v>
      </c>
      <c r="F53"/>
      <c r="G53" s="84"/>
      <c r="H53" s="85"/>
      <c r="I53" s="86"/>
      <c r="J53" s="87"/>
      <c r="K53" s="114"/>
      <c r="L53" s="119"/>
      <c r="M53" s="242"/>
      <c r="N53" s="243"/>
      <c r="O53"/>
      <c r="P53"/>
      <c r="Q53"/>
      <c r="R53"/>
      <c r="S53"/>
      <c r="T53"/>
      <c r="U53"/>
      <c r="V53"/>
    </row>
    <row r="54" spans="1:22" s="3" customFormat="1" hidden="1" x14ac:dyDescent="0.3">
      <c r="A54" s="261"/>
      <c r="B54" s="262"/>
      <c r="C54" s="263"/>
      <c r="D54" s="263"/>
      <c r="E54" s="264">
        <f t="shared" si="0"/>
        <v>125659.55175685338</v>
      </c>
      <c r="F54"/>
      <c r="G54" s="84"/>
      <c r="H54" s="85"/>
      <c r="I54" s="86"/>
      <c r="J54" s="87"/>
      <c r="K54" s="114"/>
      <c r="L54" s="119"/>
      <c r="M54" s="242"/>
      <c r="N54" s="243"/>
      <c r="O54"/>
      <c r="P54"/>
      <c r="Q54"/>
      <c r="R54"/>
      <c r="S54"/>
      <c r="T54"/>
      <c r="U54"/>
      <c r="V54"/>
    </row>
    <row r="55" spans="1:22" s="3" customFormat="1" hidden="1" x14ac:dyDescent="0.3">
      <c r="A55" s="261"/>
      <c r="B55" s="262"/>
      <c r="C55" s="263"/>
      <c r="D55" s="263"/>
      <c r="E55" s="264">
        <f t="shared" si="0"/>
        <v>125659.55175685338</v>
      </c>
      <c r="F55"/>
      <c r="G55" s="84"/>
      <c r="H55" s="85"/>
      <c r="I55" s="86"/>
      <c r="J55" s="87"/>
      <c r="K55" s="114"/>
      <c r="L55" s="119"/>
      <c r="M55" s="242"/>
      <c r="N55" s="243"/>
      <c r="O55"/>
      <c r="P55"/>
      <c r="Q55"/>
      <c r="R55"/>
      <c r="S55"/>
      <c r="T55"/>
      <c r="U55"/>
      <c r="V55"/>
    </row>
    <row r="56" spans="1:22" s="3" customFormat="1" hidden="1" x14ac:dyDescent="0.3">
      <c r="A56" s="261"/>
      <c r="B56" s="262"/>
      <c r="C56" s="263"/>
      <c r="D56" s="263"/>
      <c r="E56" s="264">
        <f t="shared" si="0"/>
        <v>125659.55175685338</v>
      </c>
      <c r="F56"/>
      <c r="G56" s="84"/>
      <c r="H56" s="85"/>
      <c r="I56" s="86"/>
      <c r="J56" s="87"/>
      <c r="K56" s="114"/>
      <c r="L56" s="119"/>
      <c r="M56" s="242"/>
      <c r="N56" s="243"/>
      <c r="O56"/>
      <c r="P56"/>
      <c r="Q56"/>
      <c r="R56"/>
      <c r="S56"/>
      <c r="T56"/>
      <c r="U56"/>
      <c r="V56"/>
    </row>
    <row r="57" spans="1:22" s="3" customFormat="1" hidden="1" x14ac:dyDescent="0.3">
      <c r="A57" s="261"/>
      <c r="B57" s="262"/>
      <c r="C57" s="263"/>
      <c r="D57" s="263"/>
      <c r="E57" s="264">
        <f t="shared" si="0"/>
        <v>125659.55175685338</v>
      </c>
      <c r="F57"/>
      <c r="G57" s="84"/>
      <c r="H57" s="85"/>
      <c r="I57" s="86"/>
      <c r="J57" s="87"/>
      <c r="K57" s="114"/>
      <c r="L57" s="119"/>
      <c r="M57" s="242"/>
      <c r="N57" s="243"/>
      <c r="O57"/>
      <c r="P57"/>
      <c r="Q57"/>
      <c r="R57"/>
      <c r="S57"/>
      <c r="T57"/>
      <c r="U57"/>
      <c r="V57"/>
    </row>
    <row r="58" spans="1:22" s="3" customFormat="1" hidden="1" x14ac:dyDescent="0.3">
      <c r="A58" s="261"/>
      <c r="B58" s="262"/>
      <c r="C58" s="263"/>
      <c r="D58" s="263"/>
      <c r="E58" s="264">
        <f t="shared" si="0"/>
        <v>125659.55175685338</v>
      </c>
      <c r="F58"/>
      <c r="G58" s="84"/>
      <c r="H58" s="85"/>
      <c r="I58" s="86"/>
      <c r="J58" s="87"/>
      <c r="K58" s="114"/>
      <c r="L58" s="119"/>
      <c r="M58" s="242"/>
      <c r="N58" s="243"/>
      <c r="O58"/>
      <c r="P58"/>
      <c r="Q58"/>
      <c r="R58"/>
      <c r="S58"/>
      <c r="T58"/>
      <c r="U58"/>
      <c r="V58"/>
    </row>
    <row r="59" spans="1:22" s="3" customFormat="1" x14ac:dyDescent="0.3">
      <c r="A59" s="261"/>
      <c r="B59" s="262"/>
      <c r="C59" s="263"/>
      <c r="D59" s="263"/>
      <c r="E59" s="264">
        <f t="shared" si="0"/>
        <v>125659.55175685338</v>
      </c>
      <c r="F59"/>
      <c r="G59" s="84"/>
      <c r="H59" s="85"/>
      <c r="I59" s="86"/>
      <c r="J59" s="87"/>
      <c r="K59" s="114"/>
      <c r="L59" s="119"/>
      <c r="M59" s="242"/>
      <c r="N59" s="243"/>
      <c r="O59"/>
      <c r="P59"/>
      <c r="Q59"/>
      <c r="R59"/>
      <c r="S59"/>
      <c r="T59"/>
      <c r="U59"/>
      <c r="V59"/>
    </row>
    <row r="60" spans="1:22" s="3" customFormat="1" hidden="1" x14ac:dyDescent="0.3">
      <c r="A60" s="261"/>
      <c r="B60" s="262"/>
      <c r="C60" s="263"/>
      <c r="D60" s="263"/>
      <c r="E60" s="264">
        <f t="shared" si="0"/>
        <v>125659.55175685338</v>
      </c>
      <c r="F60"/>
      <c r="G60" s="84"/>
      <c r="H60" s="85"/>
      <c r="I60" s="86"/>
      <c r="J60" s="87"/>
      <c r="K60" s="114"/>
      <c r="L60" s="119"/>
      <c r="M60" s="242"/>
      <c r="N60" s="243"/>
      <c r="O60"/>
      <c r="P60"/>
      <c r="Q60"/>
      <c r="R60"/>
      <c r="S60"/>
      <c r="T60"/>
      <c r="U60"/>
      <c r="V60"/>
    </row>
    <row r="61" spans="1:22" s="3" customFormat="1" hidden="1" x14ac:dyDescent="0.3">
      <c r="A61" s="261"/>
      <c r="B61" s="262"/>
      <c r="C61" s="263"/>
      <c r="D61" s="263"/>
      <c r="E61" s="264">
        <f t="shared" si="0"/>
        <v>125659.55175685338</v>
      </c>
      <c r="F61"/>
      <c r="G61" s="84"/>
      <c r="H61" s="85"/>
      <c r="I61" s="86"/>
      <c r="J61" s="87"/>
      <c r="K61" s="114"/>
      <c r="L61" s="119"/>
      <c r="M61" s="242"/>
      <c r="N61" s="243"/>
      <c r="O61"/>
      <c r="P61"/>
      <c r="Q61"/>
      <c r="R61"/>
      <c r="S61"/>
      <c r="T61"/>
      <c r="U61"/>
      <c r="V61"/>
    </row>
    <row r="62" spans="1:22" s="3" customFormat="1" hidden="1" x14ac:dyDescent="0.3">
      <c r="A62" s="261"/>
      <c r="B62" s="262"/>
      <c r="C62" s="263"/>
      <c r="D62" s="263"/>
      <c r="E62" s="264">
        <f t="shared" si="0"/>
        <v>125659.55175685338</v>
      </c>
      <c r="F62"/>
      <c r="G62" s="84"/>
      <c r="H62" s="85"/>
      <c r="I62" s="86"/>
      <c r="J62" s="87"/>
      <c r="K62" s="114"/>
      <c r="L62" s="119"/>
      <c r="M62" s="242"/>
      <c r="N62" s="243"/>
      <c r="O62"/>
      <c r="P62"/>
      <c r="Q62"/>
      <c r="R62"/>
      <c r="S62"/>
      <c r="T62"/>
      <c r="U62"/>
      <c r="V62"/>
    </row>
    <row r="63" spans="1:22" s="3" customFormat="1" hidden="1" x14ac:dyDescent="0.3">
      <c r="A63" s="261"/>
      <c r="B63" s="262"/>
      <c r="C63" s="263"/>
      <c r="D63" s="263"/>
      <c r="E63" s="264">
        <f t="shared" si="0"/>
        <v>125659.55175685338</v>
      </c>
      <c r="F63"/>
      <c r="G63" s="84"/>
      <c r="H63" s="85"/>
      <c r="I63" s="86"/>
      <c r="J63" s="87"/>
      <c r="K63" s="114"/>
      <c r="L63" s="119"/>
      <c r="M63" s="242"/>
      <c r="N63" s="243"/>
      <c r="O63"/>
      <c r="P63"/>
      <c r="Q63"/>
      <c r="R63"/>
      <c r="S63"/>
      <c r="T63"/>
      <c r="U63"/>
      <c r="V63"/>
    </row>
    <row r="64" spans="1:22" s="3" customFormat="1" hidden="1" x14ac:dyDescent="0.3">
      <c r="A64" s="261"/>
      <c r="B64" s="262"/>
      <c r="C64" s="263"/>
      <c r="D64" s="263"/>
      <c r="E64" s="264">
        <f t="shared" si="0"/>
        <v>125659.55175685338</v>
      </c>
      <c r="F64"/>
      <c r="G64" s="84"/>
      <c r="H64" s="85"/>
      <c r="I64" s="86"/>
      <c r="J64" s="87"/>
      <c r="K64" s="114"/>
      <c r="L64" s="185"/>
      <c r="M64" s="242"/>
      <c r="N64" s="243"/>
      <c r="O64"/>
      <c r="P64"/>
      <c r="Q64"/>
      <c r="R64"/>
      <c r="S64"/>
      <c r="T64"/>
      <c r="U64"/>
      <c r="V64"/>
    </row>
    <row r="65" spans="1:22" s="3" customFormat="1" hidden="1" x14ac:dyDescent="0.3">
      <c r="A65" s="261"/>
      <c r="B65" s="262"/>
      <c r="C65" s="263"/>
      <c r="D65" s="263"/>
      <c r="E65" s="264">
        <f t="shared" si="0"/>
        <v>125659.55175685338</v>
      </c>
      <c r="F65"/>
      <c r="G65" s="84"/>
      <c r="H65" s="85"/>
      <c r="I65" s="86"/>
      <c r="J65" s="87"/>
      <c r="K65" s="114"/>
      <c r="L65" s="119"/>
      <c r="M65" s="242"/>
      <c r="N65" s="243"/>
      <c r="O65"/>
      <c r="P65"/>
      <c r="Q65"/>
      <c r="R65"/>
      <c r="S65"/>
      <c r="T65"/>
      <c r="U65"/>
      <c r="V65"/>
    </row>
    <row r="66" spans="1:22" s="3" customFormat="1" hidden="1" x14ac:dyDescent="0.3">
      <c r="A66" s="261"/>
      <c r="B66" s="262"/>
      <c r="C66" s="263"/>
      <c r="D66" s="263"/>
      <c r="E66" s="264">
        <f t="shared" si="0"/>
        <v>125659.55175685338</v>
      </c>
      <c r="F66"/>
      <c r="G66" s="84"/>
      <c r="H66" s="85"/>
      <c r="I66" s="86"/>
      <c r="J66" s="87"/>
      <c r="K66" s="114"/>
      <c r="L66" s="119"/>
      <c r="M66" s="242"/>
      <c r="N66" s="243"/>
      <c r="O66"/>
      <c r="P66"/>
      <c r="Q66"/>
      <c r="R66"/>
      <c r="S66"/>
      <c r="T66"/>
      <c r="U66"/>
      <c r="V66"/>
    </row>
    <row r="67" spans="1:22" s="3" customFormat="1" hidden="1" x14ac:dyDescent="0.3">
      <c r="A67" s="261"/>
      <c r="B67" s="262"/>
      <c r="C67" s="263"/>
      <c r="D67" s="263"/>
      <c r="E67" s="264">
        <f t="shared" si="0"/>
        <v>125659.55175685338</v>
      </c>
      <c r="F67"/>
      <c r="G67" s="84"/>
      <c r="H67" s="85"/>
      <c r="I67" s="86"/>
      <c r="J67" s="87"/>
      <c r="K67" s="114"/>
      <c r="L67" s="119"/>
      <c r="M67" s="242"/>
      <c r="N67" s="243"/>
      <c r="O67"/>
      <c r="P67"/>
      <c r="Q67"/>
      <c r="R67"/>
      <c r="S67"/>
      <c r="T67"/>
      <c r="U67"/>
      <c r="V67"/>
    </row>
    <row r="68" spans="1:22" s="3" customFormat="1" hidden="1" x14ac:dyDescent="0.3">
      <c r="A68" s="261"/>
      <c r="B68" s="262"/>
      <c r="C68" s="263"/>
      <c r="D68" s="263"/>
      <c r="E68" s="264">
        <f t="shared" si="0"/>
        <v>125659.55175685338</v>
      </c>
      <c r="F68"/>
      <c r="G68" s="84"/>
      <c r="H68" s="85"/>
      <c r="I68" s="86"/>
      <c r="J68" s="87"/>
      <c r="K68" s="114"/>
      <c r="L68" s="119"/>
      <c r="M68" s="242"/>
      <c r="N68" s="243"/>
      <c r="O68"/>
      <c r="P68"/>
      <c r="Q68"/>
      <c r="R68"/>
      <c r="S68"/>
      <c r="T68"/>
      <c r="U68"/>
      <c r="V68"/>
    </row>
    <row r="69" spans="1:22" s="3" customFormat="1" hidden="1" x14ac:dyDescent="0.3">
      <c r="A69" s="261"/>
      <c r="B69" s="262"/>
      <c r="C69" s="263"/>
      <c r="D69" s="263"/>
      <c r="E69" s="264">
        <f t="shared" si="0"/>
        <v>125659.55175685338</v>
      </c>
      <c r="F69"/>
      <c r="G69" s="84"/>
      <c r="H69" s="85"/>
      <c r="I69" s="86"/>
      <c r="J69" s="87"/>
      <c r="K69" s="114"/>
      <c r="L69" s="119"/>
      <c r="M69" s="242"/>
      <c r="N69" s="243"/>
      <c r="O69"/>
      <c r="P69"/>
      <c r="Q69"/>
      <c r="R69"/>
      <c r="S69"/>
      <c r="T69"/>
      <c r="U69"/>
      <c r="V69"/>
    </row>
    <row r="70" spans="1:22" s="3" customFormat="1" hidden="1" x14ac:dyDescent="0.3">
      <c r="A70" s="261"/>
      <c r="B70" s="262"/>
      <c r="C70" s="263"/>
      <c r="D70" s="263"/>
      <c r="E70" s="264">
        <f t="shared" si="0"/>
        <v>125659.55175685338</v>
      </c>
      <c r="F70"/>
      <c r="G70" s="84"/>
      <c r="H70" s="85"/>
      <c r="I70" s="86"/>
      <c r="J70" s="87"/>
      <c r="K70" s="114"/>
      <c r="L70" s="119"/>
      <c r="M70" s="242"/>
      <c r="N70" s="243"/>
      <c r="O70"/>
      <c r="P70"/>
      <c r="Q70"/>
      <c r="R70"/>
      <c r="S70"/>
      <c r="T70"/>
      <c r="U70"/>
      <c r="V70"/>
    </row>
    <row r="71" spans="1:22" s="3" customFormat="1" hidden="1" x14ac:dyDescent="0.3">
      <c r="A71" s="261"/>
      <c r="B71" s="262"/>
      <c r="C71" s="263"/>
      <c r="D71" s="263"/>
      <c r="E71" s="264">
        <f t="shared" si="0"/>
        <v>125659.55175685338</v>
      </c>
      <c r="F71"/>
      <c r="G71" s="84"/>
      <c r="H71" s="85"/>
      <c r="I71" s="86"/>
      <c r="J71" s="87"/>
      <c r="K71" s="114"/>
      <c r="L71" s="119"/>
      <c r="M71" s="242"/>
      <c r="N71" s="243"/>
      <c r="O71"/>
      <c r="P71"/>
      <c r="Q71"/>
      <c r="R71"/>
      <c r="S71"/>
      <c r="T71"/>
      <c r="U71"/>
      <c r="V71"/>
    </row>
    <row r="72" spans="1:22" s="3" customFormat="1" hidden="1" x14ac:dyDescent="0.3">
      <c r="A72" s="261"/>
      <c r="B72" s="262"/>
      <c r="C72" s="263"/>
      <c r="D72" s="263"/>
      <c r="E72" s="264">
        <f t="shared" si="0"/>
        <v>125659.55175685338</v>
      </c>
      <c r="F72"/>
      <c r="G72" s="84"/>
      <c r="H72" s="85"/>
      <c r="I72" s="86"/>
      <c r="J72" s="87"/>
      <c r="K72" s="114"/>
      <c r="L72" s="119"/>
      <c r="M72" s="242"/>
      <c r="N72" s="243"/>
      <c r="O72"/>
      <c r="P72"/>
      <c r="Q72"/>
      <c r="R72"/>
      <c r="S72"/>
      <c r="T72"/>
      <c r="U72"/>
      <c r="V72"/>
    </row>
    <row r="73" spans="1:22" s="3" customFormat="1" x14ac:dyDescent="0.3">
      <c r="A73" s="261"/>
      <c r="B73" s="262"/>
      <c r="C73" s="263"/>
      <c r="D73" s="263"/>
      <c r="E73" s="264">
        <f t="shared" ref="E73:E147" si="1">E72+C73-D73</f>
        <v>125659.55175685338</v>
      </c>
      <c r="F73"/>
      <c r="G73" s="84"/>
      <c r="H73" s="85"/>
      <c r="I73" s="86"/>
      <c r="J73" s="87"/>
      <c r="K73" s="114"/>
      <c r="L73" s="119"/>
      <c r="M73" s="242"/>
      <c r="N73" s="243"/>
      <c r="O73"/>
      <c r="P73"/>
      <c r="Q73"/>
      <c r="R73"/>
      <c r="S73"/>
      <c r="T73"/>
      <c r="U73"/>
      <c r="V73"/>
    </row>
    <row r="74" spans="1:22" s="3" customFormat="1" hidden="1" x14ac:dyDescent="0.3">
      <c r="A74" s="261"/>
      <c r="B74" s="262"/>
      <c r="C74" s="263"/>
      <c r="D74" s="263"/>
      <c r="E74" s="264">
        <f t="shared" si="1"/>
        <v>125659.55175685338</v>
      </c>
      <c r="F74"/>
      <c r="G74" s="84"/>
      <c r="H74" s="85"/>
      <c r="I74" s="86"/>
      <c r="J74" s="87"/>
      <c r="K74" s="114"/>
      <c r="L74" s="119"/>
      <c r="M74" s="242"/>
      <c r="N74" s="243"/>
      <c r="O74"/>
      <c r="P74"/>
      <c r="Q74"/>
      <c r="R74"/>
      <c r="S74"/>
      <c r="T74"/>
      <c r="U74"/>
      <c r="V74"/>
    </row>
    <row r="75" spans="1:22" s="3" customFormat="1" hidden="1" x14ac:dyDescent="0.3">
      <c r="A75" s="261"/>
      <c r="B75" s="262"/>
      <c r="C75" s="263"/>
      <c r="D75" s="263"/>
      <c r="E75" s="264">
        <f t="shared" si="1"/>
        <v>125659.55175685338</v>
      </c>
      <c r="F75"/>
      <c r="G75" s="84"/>
      <c r="H75" s="85"/>
      <c r="I75" s="86"/>
      <c r="J75" s="87"/>
      <c r="K75" s="114"/>
      <c r="L75" s="119"/>
      <c r="M75" s="242"/>
      <c r="N75" s="243"/>
      <c r="O75"/>
      <c r="P75"/>
      <c r="Q75"/>
      <c r="R75"/>
      <c r="S75"/>
      <c r="T75"/>
      <c r="U75"/>
      <c r="V75"/>
    </row>
    <row r="76" spans="1:22" s="3" customFormat="1" hidden="1" x14ac:dyDescent="0.3">
      <c r="A76" s="261"/>
      <c r="B76" s="262"/>
      <c r="C76" s="263"/>
      <c r="D76" s="263"/>
      <c r="E76" s="264">
        <f t="shared" si="1"/>
        <v>125659.55175685338</v>
      </c>
      <c r="F76"/>
      <c r="G76" s="84"/>
      <c r="H76" s="85"/>
      <c r="I76" s="86"/>
      <c r="J76" s="87"/>
      <c r="K76" s="114"/>
      <c r="L76" s="119"/>
      <c r="M76" s="242"/>
      <c r="N76" s="243"/>
      <c r="O76"/>
      <c r="P76"/>
      <c r="Q76"/>
      <c r="R76"/>
      <c r="S76"/>
      <c r="T76"/>
      <c r="U76"/>
      <c r="V76"/>
    </row>
    <row r="77" spans="1:22" s="3" customFormat="1" hidden="1" x14ac:dyDescent="0.3">
      <c r="A77" s="261"/>
      <c r="B77" s="262"/>
      <c r="C77" s="263"/>
      <c r="D77" s="263"/>
      <c r="E77" s="264">
        <f t="shared" si="1"/>
        <v>125659.55175685338</v>
      </c>
      <c r="F77"/>
      <c r="G77" s="84"/>
      <c r="H77" s="85"/>
      <c r="I77" s="86"/>
      <c r="J77" s="87"/>
      <c r="K77" s="114"/>
      <c r="L77" s="119"/>
      <c r="M77" s="242"/>
      <c r="N77" s="243"/>
      <c r="O77"/>
      <c r="P77"/>
      <c r="Q77"/>
      <c r="R77"/>
      <c r="S77"/>
      <c r="T77"/>
      <c r="U77"/>
      <c r="V77"/>
    </row>
    <row r="78" spans="1:22" s="3" customFormat="1" hidden="1" x14ac:dyDescent="0.3">
      <c r="A78" s="261"/>
      <c r="B78" s="262"/>
      <c r="C78" s="263"/>
      <c r="D78" s="263"/>
      <c r="E78" s="264">
        <f t="shared" si="1"/>
        <v>125659.55175685338</v>
      </c>
      <c r="F78"/>
      <c r="G78" s="84"/>
      <c r="H78" s="85"/>
      <c r="I78" s="86"/>
      <c r="J78" s="87"/>
      <c r="K78" s="114"/>
      <c r="L78" s="119"/>
      <c r="M78" s="242"/>
      <c r="N78" s="243"/>
      <c r="O78"/>
      <c r="P78"/>
      <c r="Q78"/>
      <c r="R78"/>
      <c r="S78"/>
      <c r="T78"/>
      <c r="U78"/>
      <c r="V78"/>
    </row>
    <row r="79" spans="1:22" s="3" customFormat="1" hidden="1" x14ac:dyDescent="0.3">
      <c r="A79" s="261"/>
      <c r="B79" s="262"/>
      <c r="C79" s="263"/>
      <c r="D79" s="263"/>
      <c r="E79" s="264">
        <f t="shared" si="1"/>
        <v>125659.55175685338</v>
      </c>
      <c r="F79"/>
      <c r="G79" s="84"/>
      <c r="H79" s="85"/>
      <c r="I79" s="86"/>
      <c r="J79" s="87"/>
      <c r="K79" s="114"/>
      <c r="L79" s="119"/>
      <c r="M79" s="242"/>
      <c r="N79" s="243"/>
      <c r="O79"/>
      <c r="P79"/>
      <c r="Q79"/>
      <c r="R79"/>
      <c r="S79"/>
      <c r="T79"/>
      <c r="U79"/>
      <c r="V79"/>
    </row>
    <row r="80" spans="1:22" s="3" customFormat="1" hidden="1" x14ac:dyDescent="0.3">
      <c r="A80" s="261"/>
      <c r="B80" s="262"/>
      <c r="C80" s="263"/>
      <c r="D80" s="263"/>
      <c r="E80" s="264">
        <f t="shared" si="1"/>
        <v>125659.55175685338</v>
      </c>
      <c r="F80"/>
      <c r="G80" s="84"/>
      <c r="H80" s="85"/>
      <c r="I80" s="86"/>
      <c r="J80" s="87"/>
      <c r="K80" s="114"/>
      <c r="L80" s="119"/>
      <c r="M80" s="242"/>
      <c r="N80" s="243"/>
      <c r="O80"/>
      <c r="P80"/>
      <c r="Q80"/>
      <c r="R80"/>
      <c r="S80"/>
      <c r="T80"/>
      <c r="U80"/>
      <c r="V80"/>
    </row>
    <row r="81" spans="1:22" s="3" customFormat="1" hidden="1" x14ac:dyDescent="0.3">
      <c r="A81" s="261"/>
      <c r="B81" s="262"/>
      <c r="C81" s="263"/>
      <c r="D81" s="263"/>
      <c r="E81" s="264">
        <f t="shared" si="1"/>
        <v>125659.55175685338</v>
      </c>
      <c r="F81"/>
      <c r="G81" s="84"/>
      <c r="H81" s="85"/>
      <c r="I81" s="86"/>
      <c r="J81" s="87"/>
      <c r="K81" s="114"/>
      <c r="L81" s="119"/>
      <c r="M81" s="242"/>
      <c r="N81" s="243"/>
      <c r="O81"/>
      <c r="P81"/>
      <c r="Q81"/>
      <c r="R81"/>
      <c r="S81"/>
      <c r="T81"/>
      <c r="U81"/>
      <c r="V81"/>
    </row>
    <row r="82" spans="1:22" s="3" customFormat="1" hidden="1" x14ac:dyDescent="0.3">
      <c r="A82" s="261"/>
      <c r="B82" s="262"/>
      <c r="C82" s="263"/>
      <c r="D82" s="263"/>
      <c r="E82" s="264">
        <f t="shared" si="1"/>
        <v>125659.55175685338</v>
      </c>
      <c r="F82"/>
      <c r="G82" s="84"/>
      <c r="H82" s="85"/>
      <c r="I82" s="86"/>
      <c r="J82" s="87"/>
      <c r="K82" s="114"/>
      <c r="L82" s="119"/>
      <c r="M82" s="242"/>
      <c r="N82" s="243"/>
      <c r="O82"/>
      <c r="P82"/>
      <c r="Q82"/>
      <c r="R82"/>
      <c r="S82"/>
      <c r="T82"/>
      <c r="U82"/>
      <c r="V82"/>
    </row>
    <row r="83" spans="1:22" s="3" customFormat="1" hidden="1" x14ac:dyDescent="0.3">
      <c r="A83" s="261"/>
      <c r="B83" s="262"/>
      <c r="C83" s="263"/>
      <c r="D83" s="263"/>
      <c r="E83" s="264">
        <f t="shared" si="1"/>
        <v>125659.55175685338</v>
      </c>
      <c r="F83"/>
      <c r="G83" s="84"/>
      <c r="H83" s="85"/>
      <c r="I83" s="86"/>
      <c r="J83" s="87"/>
      <c r="K83" s="114"/>
      <c r="L83" s="119"/>
      <c r="M83" s="242"/>
      <c r="N83" s="243"/>
      <c r="O83"/>
      <c r="P83"/>
      <c r="Q83"/>
      <c r="R83"/>
      <c r="S83"/>
      <c r="T83"/>
      <c r="U83"/>
      <c r="V83"/>
    </row>
    <row r="84" spans="1:22" s="3" customFormat="1" hidden="1" x14ac:dyDescent="0.3">
      <c r="A84" s="261"/>
      <c r="B84" s="262"/>
      <c r="C84" s="263"/>
      <c r="D84" s="263"/>
      <c r="E84" s="264">
        <f t="shared" si="1"/>
        <v>125659.55175685338</v>
      </c>
      <c r="F84"/>
      <c r="G84" s="84"/>
      <c r="H84" s="85"/>
      <c r="I84" s="86"/>
      <c r="J84" s="87"/>
      <c r="K84" s="114"/>
      <c r="L84" s="119"/>
      <c r="M84" s="242"/>
      <c r="N84" s="243"/>
      <c r="O84"/>
      <c r="P84"/>
      <c r="Q84"/>
      <c r="R84"/>
      <c r="S84"/>
      <c r="T84"/>
      <c r="U84"/>
      <c r="V84"/>
    </row>
    <row r="85" spans="1:22" s="3" customFormat="1" hidden="1" x14ac:dyDescent="0.3">
      <c r="A85" s="261"/>
      <c r="B85" s="262"/>
      <c r="C85" s="263"/>
      <c r="D85" s="263"/>
      <c r="E85" s="264">
        <f t="shared" si="1"/>
        <v>125659.55175685338</v>
      </c>
      <c r="F85"/>
      <c r="G85" s="84"/>
      <c r="H85" s="85"/>
      <c r="I85" s="86"/>
      <c r="J85" s="87"/>
      <c r="K85" s="114"/>
      <c r="L85" s="119"/>
      <c r="M85" s="242"/>
      <c r="N85" s="243"/>
      <c r="O85"/>
      <c r="P85"/>
      <c r="Q85"/>
      <c r="R85"/>
      <c r="S85"/>
      <c r="T85"/>
      <c r="U85"/>
      <c r="V85"/>
    </row>
    <row r="86" spans="1:22" s="3" customFormat="1" hidden="1" x14ac:dyDescent="0.3">
      <c r="A86" s="261"/>
      <c r="B86" s="262"/>
      <c r="C86" s="263"/>
      <c r="D86" s="263"/>
      <c r="E86" s="264">
        <f t="shared" si="1"/>
        <v>125659.55175685338</v>
      </c>
      <c r="F86"/>
      <c r="G86" s="84"/>
      <c r="H86" s="85"/>
      <c r="I86" s="86"/>
      <c r="J86" s="87"/>
      <c r="K86" s="114"/>
      <c r="L86" s="119"/>
      <c r="M86" s="242"/>
      <c r="N86" s="243"/>
      <c r="O86"/>
      <c r="P86"/>
      <c r="Q86"/>
      <c r="R86"/>
      <c r="S86"/>
      <c r="T86"/>
      <c r="U86"/>
      <c r="V86"/>
    </row>
    <row r="87" spans="1:22" s="3" customFormat="1" hidden="1" x14ac:dyDescent="0.3">
      <c r="A87" s="261"/>
      <c r="B87" s="262"/>
      <c r="C87" s="263"/>
      <c r="D87" s="263"/>
      <c r="E87" s="264">
        <f t="shared" si="1"/>
        <v>125659.55175685338</v>
      </c>
      <c r="F87"/>
      <c r="G87" s="84"/>
      <c r="H87" s="85"/>
      <c r="I87" s="86"/>
      <c r="J87" s="87"/>
      <c r="K87" s="114"/>
      <c r="L87" s="119"/>
      <c r="M87" s="242"/>
      <c r="N87" s="243"/>
      <c r="O87"/>
      <c r="P87"/>
      <c r="Q87"/>
      <c r="R87"/>
      <c r="S87"/>
      <c r="T87"/>
      <c r="U87"/>
      <c r="V87"/>
    </row>
    <row r="88" spans="1:22" s="3" customFormat="1" hidden="1" x14ac:dyDescent="0.3">
      <c r="A88" s="261"/>
      <c r="B88" s="262"/>
      <c r="C88" s="263"/>
      <c r="D88" s="263"/>
      <c r="E88" s="264">
        <f t="shared" si="1"/>
        <v>125659.55175685338</v>
      </c>
      <c r="F88"/>
      <c r="G88" s="84"/>
      <c r="H88" s="85"/>
      <c r="I88" s="86"/>
      <c r="J88" s="87"/>
      <c r="K88" s="114"/>
      <c r="L88" s="119"/>
      <c r="M88" s="242"/>
      <c r="N88" s="243"/>
      <c r="O88"/>
      <c r="P88"/>
      <c r="Q88"/>
      <c r="R88"/>
      <c r="S88"/>
      <c r="T88"/>
      <c r="U88"/>
      <c r="V88"/>
    </row>
    <row r="89" spans="1:22" s="3" customFormat="1" hidden="1" x14ac:dyDescent="0.3">
      <c r="A89" s="261"/>
      <c r="B89" s="262"/>
      <c r="C89" s="263"/>
      <c r="D89" s="263"/>
      <c r="E89" s="264">
        <f t="shared" si="1"/>
        <v>125659.55175685338</v>
      </c>
      <c r="F89"/>
      <c r="G89" s="84"/>
      <c r="H89" s="85"/>
      <c r="I89" s="86"/>
      <c r="J89" s="87"/>
      <c r="K89" s="114"/>
      <c r="L89" s="119"/>
      <c r="M89" s="242"/>
      <c r="N89" s="243"/>
      <c r="O89"/>
      <c r="P89"/>
      <c r="Q89"/>
      <c r="R89"/>
      <c r="S89"/>
      <c r="T89"/>
      <c r="U89"/>
      <c r="V89"/>
    </row>
    <row r="90" spans="1:22" s="3" customFormat="1" hidden="1" x14ac:dyDescent="0.3">
      <c r="A90" s="261"/>
      <c r="B90" s="262"/>
      <c r="C90" s="263"/>
      <c r="D90" s="263"/>
      <c r="E90" s="264">
        <f t="shared" si="1"/>
        <v>125659.55175685338</v>
      </c>
      <c r="F90"/>
      <c r="G90" s="84"/>
      <c r="H90" s="85"/>
      <c r="I90" s="86"/>
      <c r="J90" s="87"/>
      <c r="K90" s="114"/>
      <c r="L90" s="119"/>
      <c r="M90" s="242"/>
      <c r="N90" s="243"/>
      <c r="O90"/>
      <c r="P90"/>
      <c r="Q90"/>
      <c r="R90"/>
      <c r="S90"/>
      <c r="T90"/>
      <c r="U90"/>
      <c r="V90"/>
    </row>
    <row r="91" spans="1:22" s="3" customFormat="1" hidden="1" x14ac:dyDescent="0.3">
      <c r="A91" s="261"/>
      <c r="B91" s="262"/>
      <c r="C91" s="263"/>
      <c r="D91" s="263"/>
      <c r="E91" s="264">
        <f t="shared" si="1"/>
        <v>125659.55175685338</v>
      </c>
      <c r="F91"/>
      <c r="G91" s="84"/>
      <c r="H91" s="85"/>
      <c r="I91" s="86"/>
      <c r="J91" s="87"/>
      <c r="K91" s="114"/>
      <c r="L91" s="119"/>
      <c r="M91" s="242"/>
      <c r="N91" s="243"/>
      <c r="O91"/>
      <c r="P91"/>
      <c r="Q91"/>
      <c r="R91"/>
      <c r="S91"/>
      <c r="T91"/>
      <c r="U91"/>
      <c r="V91"/>
    </row>
    <row r="92" spans="1:22" s="3" customFormat="1" hidden="1" x14ac:dyDescent="0.3">
      <c r="A92" s="261"/>
      <c r="B92" s="262"/>
      <c r="C92" s="263"/>
      <c r="D92" s="263"/>
      <c r="E92" s="264">
        <f t="shared" si="1"/>
        <v>125659.55175685338</v>
      </c>
      <c r="F92"/>
      <c r="G92" s="84"/>
      <c r="H92" s="85"/>
      <c r="I92" s="86"/>
      <c r="J92" s="87"/>
      <c r="K92" s="114"/>
      <c r="L92" s="119"/>
      <c r="M92" s="242"/>
      <c r="N92" s="243"/>
      <c r="O92"/>
      <c r="P92"/>
      <c r="Q92"/>
      <c r="R92"/>
      <c r="S92"/>
      <c r="T92"/>
      <c r="U92"/>
      <c r="V92"/>
    </row>
    <row r="93" spans="1:22" s="3" customFormat="1" hidden="1" x14ac:dyDescent="0.3">
      <c r="A93" s="261"/>
      <c r="B93" s="262"/>
      <c r="C93" s="263"/>
      <c r="D93" s="263"/>
      <c r="E93" s="264">
        <f t="shared" si="1"/>
        <v>125659.55175685338</v>
      </c>
      <c r="F93"/>
      <c r="G93" s="84"/>
      <c r="H93" s="85"/>
      <c r="I93" s="86"/>
      <c r="J93" s="87"/>
      <c r="K93" s="114"/>
      <c r="L93" s="119"/>
      <c r="M93" s="242"/>
      <c r="N93" s="243"/>
      <c r="O93"/>
      <c r="P93"/>
      <c r="Q93"/>
      <c r="R93"/>
      <c r="S93"/>
      <c r="T93"/>
      <c r="U93"/>
      <c r="V93"/>
    </row>
    <row r="94" spans="1:22" s="3" customFormat="1" hidden="1" x14ac:dyDescent="0.3">
      <c r="A94" s="261"/>
      <c r="B94" s="262"/>
      <c r="C94" s="263"/>
      <c r="D94" s="263"/>
      <c r="E94" s="264">
        <f t="shared" si="1"/>
        <v>125659.55175685338</v>
      </c>
      <c r="F94"/>
      <c r="G94" s="84"/>
      <c r="H94" s="85"/>
      <c r="I94" s="86"/>
      <c r="J94" s="87"/>
      <c r="K94" s="114"/>
      <c r="L94" s="119"/>
      <c r="M94" s="242"/>
      <c r="N94" s="243"/>
      <c r="O94"/>
      <c r="P94"/>
      <c r="Q94"/>
      <c r="R94"/>
      <c r="S94"/>
      <c r="T94"/>
      <c r="U94"/>
      <c r="V94"/>
    </row>
    <row r="95" spans="1:22" s="3" customFormat="1" hidden="1" x14ac:dyDescent="0.3">
      <c r="A95" s="261"/>
      <c r="B95" s="262"/>
      <c r="C95" s="263"/>
      <c r="D95" s="263"/>
      <c r="E95" s="264">
        <f t="shared" si="1"/>
        <v>125659.55175685338</v>
      </c>
      <c r="F95"/>
      <c r="G95" s="84"/>
      <c r="H95" s="85"/>
      <c r="I95" s="86"/>
      <c r="J95" s="87"/>
      <c r="K95" s="114"/>
      <c r="L95" s="119"/>
      <c r="M95" s="242"/>
      <c r="N95" s="243"/>
      <c r="O95"/>
      <c r="P95"/>
      <c r="Q95"/>
      <c r="R95"/>
      <c r="S95"/>
      <c r="T95"/>
      <c r="U95"/>
      <c r="V95"/>
    </row>
    <row r="96" spans="1:22" s="3" customFormat="1" hidden="1" x14ac:dyDescent="0.3">
      <c r="A96" s="261"/>
      <c r="B96" s="262"/>
      <c r="C96" s="263"/>
      <c r="D96" s="263"/>
      <c r="E96" s="264">
        <f t="shared" si="1"/>
        <v>125659.55175685338</v>
      </c>
      <c r="F96"/>
      <c r="G96" s="84"/>
      <c r="H96" s="85"/>
      <c r="I96" s="86"/>
      <c r="J96" s="87"/>
      <c r="K96" s="114"/>
      <c r="L96" s="119"/>
      <c r="M96" s="242"/>
      <c r="N96" s="243"/>
      <c r="O96"/>
      <c r="P96"/>
      <c r="Q96"/>
      <c r="R96"/>
      <c r="S96"/>
      <c r="T96"/>
      <c r="U96"/>
      <c r="V96"/>
    </row>
    <row r="97" spans="1:22" s="3" customFormat="1" hidden="1" x14ac:dyDescent="0.3">
      <c r="A97" s="261"/>
      <c r="B97" s="262"/>
      <c r="C97" s="263"/>
      <c r="D97" s="263"/>
      <c r="E97" s="264">
        <f t="shared" si="1"/>
        <v>125659.55175685338</v>
      </c>
      <c r="F97"/>
      <c r="G97" s="84"/>
      <c r="H97" s="85"/>
      <c r="I97" s="86"/>
      <c r="J97" s="87"/>
      <c r="K97" s="114"/>
      <c r="L97" s="119"/>
      <c r="M97" s="242"/>
      <c r="N97" s="243"/>
      <c r="O97"/>
      <c r="P97"/>
      <c r="Q97"/>
      <c r="R97"/>
      <c r="S97"/>
      <c r="T97"/>
      <c r="U97"/>
      <c r="V97"/>
    </row>
    <row r="98" spans="1:22" s="3" customFormat="1" x14ac:dyDescent="0.3">
      <c r="A98" s="261"/>
      <c r="B98" s="262"/>
      <c r="C98" s="263"/>
      <c r="D98" s="263"/>
      <c r="E98" s="264">
        <f t="shared" si="1"/>
        <v>125659.55175685338</v>
      </c>
      <c r="F98"/>
      <c r="G98" s="84"/>
      <c r="H98" s="85"/>
      <c r="I98" s="86"/>
      <c r="J98" s="87"/>
      <c r="K98" s="114"/>
      <c r="L98" s="119"/>
      <c r="M98" s="242"/>
      <c r="N98" s="243"/>
      <c r="O98"/>
      <c r="P98"/>
      <c r="Q98"/>
      <c r="R98"/>
      <c r="S98"/>
      <c r="T98"/>
      <c r="U98"/>
      <c r="V98"/>
    </row>
    <row r="99" spans="1:22" s="3" customFormat="1" hidden="1" x14ac:dyDescent="0.3">
      <c r="A99" s="261"/>
      <c r="B99" s="262"/>
      <c r="C99" s="263"/>
      <c r="D99" s="263"/>
      <c r="E99" s="264">
        <f t="shared" si="1"/>
        <v>125659.55175685338</v>
      </c>
      <c r="F99"/>
      <c r="G99" s="84"/>
      <c r="H99" s="85"/>
      <c r="I99" s="86"/>
      <c r="J99" s="87"/>
      <c r="K99" s="114"/>
      <c r="L99" s="119"/>
      <c r="M99" s="242"/>
      <c r="N99" s="243"/>
      <c r="O99"/>
      <c r="P99"/>
      <c r="Q99"/>
      <c r="R99"/>
      <c r="S99"/>
      <c r="T99"/>
      <c r="U99"/>
      <c r="V99"/>
    </row>
    <row r="100" spans="1:22" s="3" customFormat="1" hidden="1" x14ac:dyDescent="0.3">
      <c r="A100" s="261"/>
      <c r="B100" s="262"/>
      <c r="C100" s="263"/>
      <c r="D100" s="263"/>
      <c r="E100" s="264">
        <f t="shared" si="1"/>
        <v>125659.55175685338</v>
      </c>
      <c r="F100"/>
      <c r="G100" s="84"/>
      <c r="H100" s="85"/>
      <c r="I100" s="86"/>
      <c r="J100" s="87"/>
      <c r="K100" s="114"/>
      <c r="L100" s="119"/>
      <c r="M100" s="242"/>
      <c r="N100" s="243"/>
      <c r="O100"/>
      <c r="P100"/>
      <c r="Q100"/>
      <c r="R100"/>
      <c r="S100"/>
      <c r="T100"/>
      <c r="U100"/>
      <c r="V100"/>
    </row>
    <row r="101" spans="1:22" s="3" customFormat="1" hidden="1" x14ac:dyDescent="0.3">
      <c r="A101" s="261"/>
      <c r="B101" s="262"/>
      <c r="C101" s="263"/>
      <c r="D101" s="263"/>
      <c r="E101" s="264">
        <f t="shared" si="1"/>
        <v>125659.55175685338</v>
      </c>
      <c r="F101"/>
      <c r="G101" s="84"/>
      <c r="H101" s="85"/>
      <c r="I101" s="86"/>
      <c r="J101" s="87"/>
      <c r="K101" s="114"/>
      <c r="L101" s="119"/>
      <c r="M101" s="242"/>
      <c r="N101" s="243"/>
      <c r="O101"/>
      <c r="P101"/>
      <c r="Q101"/>
      <c r="R101"/>
      <c r="S101"/>
      <c r="T101"/>
      <c r="U101"/>
      <c r="V101"/>
    </row>
    <row r="102" spans="1:22" s="3" customFormat="1" hidden="1" x14ac:dyDescent="0.3">
      <c r="A102" s="261"/>
      <c r="B102" s="262"/>
      <c r="C102" s="263"/>
      <c r="D102" s="263"/>
      <c r="E102" s="264">
        <f t="shared" si="1"/>
        <v>125659.55175685338</v>
      </c>
      <c r="F102"/>
      <c r="G102" s="84"/>
      <c r="H102" s="85"/>
      <c r="I102" s="86"/>
      <c r="J102" s="87"/>
      <c r="K102" s="114"/>
      <c r="L102" s="119"/>
      <c r="M102" s="242"/>
      <c r="N102" s="243"/>
      <c r="O102"/>
      <c r="P102"/>
      <c r="Q102"/>
      <c r="R102"/>
      <c r="S102"/>
      <c r="T102"/>
      <c r="U102"/>
      <c r="V102"/>
    </row>
    <row r="103" spans="1:22" s="3" customFormat="1" hidden="1" x14ac:dyDescent="0.3">
      <c r="A103" s="261"/>
      <c r="B103" s="262"/>
      <c r="C103" s="263"/>
      <c r="D103" s="263"/>
      <c r="E103" s="264">
        <f t="shared" si="1"/>
        <v>125659.55175685338</v>
      </c>
      <c r="F103"/>
      <c r="G103" s="84"/>
      <c r="H103" s="85"/>
      <c r="I103" s="86"/>
      <c r="J103" s="87"/>
      <c r="K103" s="114"/>
      <c r="L103" s="119"/>
      <c r="M103" s="242"/>
      <c r="N103" s="243"/>
      <c r="O103"/>
      <c r="P103"/>
      <c r="Q103"/>
      <c r="R103"/>
      <c r="S103"/>
      <c r="T103"/>
      <c r="U103"/>
      <c r="V103"/>
    </row>
    <row r="104" spans="1:22" s="3" customFormat="1" hidden="1" x14ac:dyDescent="0.3">
      <c r="A104" s="261"/>
      <c r="B104" s="262"/>
      <c r="C104" s="263"/>
      <c r="D104" s="263"/>
      <c r="E104" s="264">
        <f t="shared" si="1"/>
        <v>125659.55175685338</v>
      </c>
      <c r="F104"/>
      <c r="G104" s="84"/>
      <c r="H104" s="85"/>
      <c r="I104" s="86"/>
      <c r="J104" s="87"/>
      <c r="K104" s="114"/>
      <c r="L104" s="119"/>
      <c r="M104" s="242"/>
      <c r="N104" s="243"/>
      <c r="O104"/>
      <c r="P104"/>
      <c r="Q104"/>
      <c r="R104"/>
      <c r="S104"/>
      <c r="T104"/>
      <c r="U104"/>
      <c r="V104"/>
    </row>
    <row r="105" spans="1:22" s="3" customFormat="1" hidden="1" x14ac:dyDescent="0.3">
      <c r="A105" s="261"/>
      <c r="B105" s="262"/>
      <c r="C105" s="263"/>
      <c r="D105" s="263"/>
      <c r="E105" s="264">
        <f t="shared" si="1"/>
        <v>125659.55175685338</v>
      </c>
      <c r="F105"/>
      <c r="G105" s="84"/>
      <c r="H105" s="85"/>
      <c r="I105" s="86"/>
      <c r="J105" s="87"/>
      <c r="K105" s="114"/>
      <c r="L105" s="119"/>
      <c r="M105" s="242"/>
      <c r="N105" s="243"/>
      <c r="O105"/>
      <c r="P105"/>
      <c r="Q105"/>
      <c r="R105"/>
      <c r="S105"/>
      <c r="T105"/>
      <c r="U105"/>
      <c r="V105"/>
    </row>
    <row r="106" spans="1:22" s="3" customFormat="1" hidden="1" x14ac:dyDescent="0.3">
      <c r="A106" s="261"/>
      <c r="B106" s="262"/>
      <c r="C106" s="263"/>
      <c r="D106" s="263"/>
      <c r="E106" s="264">
        <f t="shared" si="1"/>
        <v>125659.55175685338</v>
      </c>
      <c r="F106"/>
      <c r="G106" s="84"/>
      <c r="H106" s="85"/>
      <c r="I106" s="86"/>
      <c r="J106" s="87"/>
      <c r="K106" s="114"/>
      <c r="L106" s="119"/>
      <c r="M106" s="242"/>
      <c r="N106" s="243"/>
      <c r="O106"/>
      <c r="P106"/>
      <c r="Q106"/>
      <c r="R106"/>
      <c r="S106"/>
      <c r="T106"/>
      <c r="U106"/>
      <c r="V106"/>
    </row>
    <row r="107" spans="1:22" s="3" customFormat="1" hidden="1" x14ac:dyDescent="0.3">
      <c r="A107" s="261"/>
      <c r="B107" s="262"/>
      <c r="C107" s="263"/>
      <c r="D107" s="263"/>
      <c r="E107" s="264">
        <f t="shared" si="1"/>
        <v>125659.55175685338</v>
      </c>
      <c r="F107"/>
      <c r="G107" s="84"/>
      <c r="H107" s="106"/>
      <c r="I107" s="86"/>
      <c r="J107" s="87"/>
      <c r="K107" s="114"/>
      <c r="L107" s="119"/>
      <c r="M107" s="242"/>
      <c r="N107" s="243"/>
      <c r="O107"/>
      <c r="P107"/>
      <c r="Q107"/>
      <c r="R107"/>
      <c r="S107"/>
      <c r="T107"/>
      <c r="U107"/>
      <c r="V107"/>
    </row>
    <row r="108" spans="1:22" s="3" customFormat="1" hidden="1" x14ac:dyDescent="0.3">
      <c r="A108" s="261"/>
      <c r="B108" s="262"/>
      <c r="C108" s="263"/>
      <c r="D108" s="263"/>
      <c r="E108" s="264">
        <f t="shared" si="1"/>
        <v>125659.55175685338</v>
      </c>
      <c r="F108"/>
      <c r="G108" s="84"/>
      <c r="H108" s="85"/>
      <c r="I108" s="86"/>
      <c r="J108" s="87"/>
      <c r="K108" s="114"/>
      <c r="L108" s="119"/>
      <c r="M108" s="242"/>
      <c r="N108" s="243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61"/>
      <c r="B109" s="262"/>
      <c r="C109" s="263"/>
      <c r="D109" s="263"/>
      <c r="E109" s="264">
        <f t="shared" si="1"/>
        <v>125659.55175685338</v>
      </c>
      <c r="F109"/>
      <c r="G109" s="84"/>
      <c r="H109" s="85"/>
      <c r="I109" s="86"/>
      <c r="J109" s="87"/>
      <c r="K109" s="114"/>
      <c r="L109" s="119"/>
      <c r="M109" s="242"/>
      <c r="N109" s="243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61"/>
      <c r="B110" s="262"/>
      <c r="C110" s="263"/>
      <c r="D110" s="263"/>
      <c r="E110" s="264">
        <f t="shared" si="1"/>
        <v>125659.55175685338</v>
      </c>
      <c r="F110"/>
      <c r="G110" s="84"/>
      <c r="H110" s="85"/>
      <c r="I110" s="86"/>
      <c r="J110" s="87"/>
      <c r="K110" s="114"/>
      <c r="L110" s="119"/>
      <c r="M110" s="242"/>
      <c r="N110" s="243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61"/>
      <c r="B111" s="262"/>
      <c r="C111" s="263"/>
      <c r="D111" s="263"/>
      <c r="E111" s="264">
        <f t="shared" si="1"/>
        <v>125659.55175685338</v>
      </c>
      <c r="F111"/>
      <c r="G111" s="84"/>
      <c r="H111" s="85"/>
      <c r="I111" s="86"/>
      <c r="J111" s="87"/>
      <c r="K111" s="114"/>
      <c r="L111" s="119"/>
      <c r="M111" s="242"/>
      <c r="N111" s="243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61"/>
      <c r="B112" s="262"/>
      <c r="C112" s="263"/>
      <c r="D112" s="263"/>
      <c r="E112" s="264">
        <f t="shared" si="1"/>
        <v>125659.55175685338</v>
      </c>
      <c r="F112"/>
      <c r="G112" s="84"/>
      <c r="H112" s="85"/>
      <c r="I112" s="86"/>
      <c r="J112" s="87"/>
      <c r="K112" s="114"/>
      <c r="L112" s="119"/>
      <c r="M112" s="242"/>
      <c r="N112" s="243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61"/>
      <c r="B113" s="262"/>
      <c r="C113" s="263"/>
      <c r="D113" s="263"/>
      <c r="E113" s="264">
        <f t="shared" si="1"/>
        <v>125659.55175685338</v>
      </c>
      <c r="F113"/>
      <c r="G113" s="84"/>
      <c r="H113" s="85"/>
      <c r="I113" s="86"/>
      <c r="J113" s="87"/>
      <c r="K113" s="114"/>
      <c r="L113" s="119"/>
      <c r="M113" s="242"/>
      <c r="N113" s="243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61"/>
      <c r="B114" s="262"/>
      <c r="C114" s="263"/>
      <c r="D114" s="263"/>
      <c r="E114" s="264">
        <f t="shared" si="1"/>
        <v>125659.55175685338</v>
      </c>
      <c r="F114"/>
      <c r="G114" s="84"/>
      <c r="H114" s="85"/>
      <c r="I114" s="86"/>
      <c r="J114" s="87"/>
      <c r="K114" s="114"/>
      <c r="L114" s="119"/>
      <c r="M114" s="242"/>
      <c r="N114" s="243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61"/>
      <c r="B115" s="262"/>
      <c r="C115" s="263"/>
      <c r="D115" s="263"/>
      <c r="E115" s="264">
        <f t="shared" si="1"/>
        <v>125659.55175685338</v>
      </c>
      <c r="F115"/>
      <c r="G115" s="84"/>
      <c r="H115" s="85"/>
      <c r="I115" s="86"/>
      <c r="J115" s="87"/>
      <c r="K115" s="114"/>
      <c r="L115" s="119"/>
      <c r="M115" s="242"/>
      <c r="N115" s="243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61"/>
      <c r="B116" s="262"/>
      <c r="C116" s="263"/>
      <c r="D116" s="263"/>
      <c r="E116" s="264">
        <f t="shared" si="1"/>
        <v>125659.55175685338</v>
      </c>
      <c r="F116"/>
      <c r="G116" s="84"/>
      <c r="H116" s="85"/>
      <c r="I116" s="86"/>
      <c r="J116" s="87"/>
      <c r="K116" s="114"/>
      <c r="L116" s="119"/>
      <c r="M116" s="242"/>
      <c r="N116" s="243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61"/>
      <c r="B117" s="262"/>
      <c r="C117" s="263"/>
      <c r="D117" s="263"/>
      <c r="E117" s="264">
        <f t="shared" si="1"/>
        <v>125659.55175685338</v>
      </c>
      <c r="F117"/>
      <c r="G117" s="84"/>
      <c r="H117" s="85"/>
      <c r="I117" s="86"/>
      <c r="J117" s="87"/>
      <c r="K117" s="114"/>
      <c r="L117" s="119"/>
      <c r="M117" s="242"/>
      <c r="N117" s="243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61"/>
      <c r="B118" s="262"/>
      <c r="C118" s="263"/>
      <c r="D118" s="263"/>
      <c r="E118" s="264">
        <f t="shared" si="1"/>
        <v>125659.55175685338</v>
      </c>
      <c r="F118"/>
      <c r="G118" s="84"/>
      <c r="H118" s="85"/>
      <c r="I118" s="86"/>
      <c r="J118" s="87"/>
      <c r="K118" s="114"/>
      <c r="L118" s="119"/>
      <c r="M118" s="242"/>
      <c r="N118" s="243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61"/>
      <c r="B119" s="262"/>
      <c r="C119" s="263"/>
      <c r="D119" s="263"/>
      <c r="E119" s="264">
        <f t="shared" si="1"/>
        <v>125659.55175685338</v>
      </c>
      <c r="F119"/>
      <c r="G119" s="84"/>
      <c r="H119" s="85"/>
      <c r="I119" s="86"/>
      <c r="J119" s="87"/>
      <c r="K119" s="114"/>
      <c r="L119" s="119"/>
      <c r="M119" s="242"/>
      <c r="N119" s="243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61"/>
      <c r="B120" s="262"/>
      <c r="C120" s="263"/>
      <c r="D120" s="263"/>
      <c r="E120" s="264">
        <f t="shared" si="1"/>
        <v>125659.55175685338</v>
      </c>
      <c r="F120"/>
      <c r="G120" s="84"/>
      <c r="H120" s="85"/>
      <c r="I120" s="86"/>
      <c r="J120" s="87"/>
      <c r="K120" s="114"/>
      <c r="L120" s="119"/>
      <c r="M120" s="242"/>
      <c r="N120" s="243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61"/>
      <c r="B121" s="262"/>
      <c r="C121" s="263"/>
      <c r="D121" s="263"/>
      <c r="E121" s="264">
        <f t="shared" si="1"/>
        <v>125659.55175685338</v>
      </c>
      <c r="F121"/>
      <c r="G121" s="84"/>
      <c r="H121" s="85"/>
      <c r="I121" s="86"/>
      <c r="J121" s="87"/>
      <c r="K121" s="114"/>
      <c r="L121" s="119"/>
      <c r="M121" s="242"/>
      <c r="N121" s="243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61"/>
      <c r="B122" s="262"/>
      <c r="C122" s="263"/>
      <c r="D122" s="263"/>
      <c r="E122" s="264">
        <f t="shared" si="1"/>
        <v>125659.55175685338</v>
      </c>
      <c r="F122"/>
      <c r="G122" s="84"/>
      <c r="H122" s="85"/>
      <c r="I122" s="86"/>
      <c r="J122" s="87"/>
      <c r="K122" s="114"/>
      <c r="L122" s="119"/>
      <c r="M122" s="242"/>
      <c r="N122" s="243"/>
      <c r="O122"/>
      <c r="P122"/>
      <c r="Q122"/>
      <c r="R122"/>
      <c r="S122"/>
      <c r="T122"/>
      <c r="U122"/>
      <c r="V122"/>
    </row>
    <row r="123" spans="1:22" s="3" customFormat="1" x14ac:dyDescent="0.3">
      <c r="A123" s="261"/>
      <c r="B123" s="262"/>
      <c r="C123" s="263"/>
      <c r="D123" s="263"/>
      <c r="E123" s="264">
        <f t="shared" si="1"/>
        <v>125659.55175685338</v>
      </c>
      <c r="F123"/>
      <c r="G123" s="84"/>
      <c r="H123" s="85"/>
      <c r="I123" s="86"/>
      <c r="J123" s="87"/>
      <c r="K123" s="114"/>
      <c r="L123" s="119"/>
      <c r="M123" s="242"/>
      <c r="N123" s="243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158"/>
      <c r="B124" s="161"/>
      <c r="C124" s="159"/>
      <c r="D124" s="159"/>
      <c r="E124" s="160">
        <f t="shared" si="1"/>
        <v>125659.55175685338</v>
      </c>
      <c r="F124"/>
      <c r="G124" s="84"/>
      <c r="H124" s="85"/>
      <c r="I124" s="86"/>
      <c r="J124" s="87"/>
      <c r="K124" s="114"/>
      <c r="L124" s="119"/>
      <c r="M124" s="242"/>
      <c r="N124" s="243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158"/>
      <c r="B125" s="161"/>
      <c r="C125" s="159"/>
      <c r="D125" s="159"/>
      <c r="E125" s="160">
        <f t="shared" si="1"/>
        <v>125659.55175685338</v>
      </c>
      <c r="F125"/>
      <c r="G125" s="84"/>
      <c r="H125" s="85"/>
      <c r="I125" s="86"/>
      <c r="J125" s="87"/>
      <c r="K125" s="114"/>
      <c r="L125" s="119"/>
      <c r="M125" s="242"/>
      <c r="N125" s="243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158"/>
      <c r="B126" s="161"/>
      <c r="C126" s="159"/>
      <c r="D126" s="159"/>
      <c r="E126" s="160">
        <f t="shared" si="1"/>
        <v>125659.55175685338</v>
      </c>
      <c r="F126"/>
      <c r="G126" s="84"/>
      <c r="H126" s="85"/>
      <c r="I126" s="86"/>
      <c r="J126" s="87"/>
      <c r="K126" s="114"/>
      <c r="L126" s="119"/>
      <c r="M126" s="242"/>
      <c r="N126" s="243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158"/>
      <c r="B127" s="161"/>
      <c r="C127" s="159"/>
      <c r="D127" s="159"/>
      <c r="E127" s="160">
        <f t="shared" si="1"/>
        <v>125659.55175685338</v>
      </c>
      <c r="F127"/>
      <c r="G127" s="84"/>
      <c r="H127" s="85"/>
      <c r="I127" s="86"/>
      <c r="J127" s="87"/>
      <c r="K127" s="114"/>
      <c r="L127" s="119"/>
      <c r="M127" s="242"/>
      <c r="N127" s="243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158"/>
      <c r="B128" s="161"/>
      <c r="C128" s="159"/>
      <c r="D128" s="159"/>
      <c r="E128" s="160">
        <f t="shared" si="1"/>
        <v>125659.55175685338</v>
      </c>
      <c r="F128"/>
      <c r="G128" s="84"/>
      <c r="H128" s="85"/>
      <c r="I128" s="86"/>
      <c r="J128" s="87"/>
      <c r="K128" s="114"/>
      <c r="L128" s="119"/>
      <c r="M128" s="242"/>
      <c r="N128" s="243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158"/>
      <c r="B129" s="161"/>
      <c r="C129" s="159"/>
      <c r="D129" s="159"/>
      <c r="E129" s="94">
        <f t="shared" si="1"/>
        <v>125659.55175685338</v>
      </c>
      <c r="F129"/>
      <c r="G129" s="84"/>
      <c r="H129" s="85"/>
      <c r="I129" s="86"/>
      <c r="J129" s="87"/>
      <c r="K129" s="114"/>
      <c r="L129" s="119"/>
      <c r="M129" s="242"/>
      <c r="N129" s="243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158"/>
      <c r="B130" s="161"/>
      <c r="C130" s="159"/>
      <c r="D130" s="159"/>
      <c r="E130" s="160">
        <f t="shared" si="1"/>
        <v>125659.55175685338</v>
      </c>
      <c r="F130"/>
      <c r="G130" s="84"/>
      <c r="H130" s="85"/>
      <c r="I130" s="86"/>
      <c r="J130" s="87"/>
      <c r="K130" s="114"/>
      <c r="L130" s="119"/>
      <c r="M130" s="242"/>
      <c r="N130" s="243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158"/>
      <c r="B131" s="161"/>
      <c r="C131" s="159"/>
      <c r="D131" s="159"/>
      <c r="E131" s="160">
        <f t="shared" si="1"/>
        <v>125659.55175685338</v>
      </c>
      <c r="F131"/>
      <c r="G131" s="84"/>
      <c r="H131" s="85"/>
      <c r="I131" s="86"/>
      <c r="J131" s="87"/>
      <c r="K131" s="114"/>
      <c r="L131" s="119"/>
      <c r="M131" s="242"/>
      <c r="N131" s="243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158"/>
      <c r="B132" s="161"/>
      <c r="C132" s="159"/>
      <c r="D132" s="159"/>
      <c r="E132" s="160">
        <f t="shared" si="1"/>
        <v>125659.55175685338</v>
      </c>
      <c r="F132"/>
      <c r="G132" s="84"/>
      <c r="H132" s="85"/>
      <c r="I132" s="86"/>
      <c r="J132" s="87"/>
      <c r="K132" s="114"/>
      <c r="L132" s="119"/>
      <c r="M132" s="242"/>
      <c r="N132" s="243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158"/>
      <c r="B133" s="161"/>
      <c r="C133" s="159"/>
      <c r="D133" s="159"/>
      <c r="E133" s="160">
        <f t="shared" si="1"/>
        <v>125659.55175685338</v>
      </c>
      <c r="F133"/>
      <c r="G133" s="84"/>
      <c r="H133" s="85"/>
      <c r="I133" s="86"/>
      <c r="J133" s="87"/>
      <c r="K133" s="114"/>
      <c r="L133" s="119"/>
      <c r="M133" s="242"/>
      <c r="N133" s="243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158"/>
      <c r="B134" s="161"/>
      <c r="C134" s="159"/>
      <c r="D134" s="159"/>
      <c r="E134" s="160">
        <f t="shared" si="1"/>
        <v>125659.55175685338</v>
      </c>
      <c r="F134"/>
      <c r="G134" s="84"/>
      <c r="H134" s="85"/>
      <c r="I134" s="86"/>
      <c r="J134" s="87"/>
      <c r="K134" s="114"/>
      <c r="L134" s="119"/>
      <c r="M134" s="242"/>
      <c r="N134" s="243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158"/>
      <c r="B135" s="161"/>
      <c r="C135" s="159"/>
      <c r="D135" s="159"/>
      <c r="E135" s="160">
        <f t="shared" si="1"/>
        <v>125659.55175685338</v>
      </c>
      <c r="F135"/>
      <c r="G135" s="84"/>
      <c r="H135" s="85"/>
      <c r="I135" s="86"/>
      <c r="J135" s="87"/>
      <c r="K135" s="114"/>
      <c r="L135" s="119"/>
      <c r="M135" s="242"/>
      <c r="N135" s="243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158"/>
      <c r="B136" s="161"/>
      <c r="C136" s="159"/>
      <c r="D136" s="159"/>
      <c r="E136" s="160">
        <f t="shared" si="1"/>
        <v>125659.55175685338</v>
      </c>
      <c r="F136"/>
      <c r="G136" s="84"/>
      <c r="H136" s="85"/>
      <c r="I136" s="86"/>
      <c r="J136" s="87"/>
      <c r="K136" s="114"/>
      <c r="L136" s="119"/>
      <c r="M136" s="242"/>
      <c r="N136" s="243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158"/>
      <c r="B137" s="161"/>
      <c r="C137" s="159"/>
      <c r="D137" s="159"/>
      <c r="E137" s="160">
        <f t="shared" si="1"/>
        <v>125659.55175685338</v>
      </c>
      <c r="F137"/>
      <c r="G137" s="84"/>
      <c r="H137" s="85"/>
      <c r="I137" s="86"/>
      <c r="J137" s="87"/>
      <c r="K137" s="114"/>
      <c r="L137" s="119"/>
      <c r="M137" s="242"/>
      <c r="N137" s="243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158"/>
      <c r="B138" s="161"/>
      <c r="C138" s="159"/>
      <c r="D138" s="159"/>
      <c r="E138" s="160">
        <f t="shared" si="1"/>
        <v>125659.55175685338</v>
      </c>
      <c r="F138"/>
      <c r="G138" s="84"/>
      <c r="H138" s="85"/>
      <c r="I138" s="86"/>
      <c r="J138" s="87"/>
      <c r="K138" s="114"/>
      <c r="L138" s="119"/>
      <c r="M138" s="242"/>
      <c r="N138" s="243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158"/>
      <c r="B139" s="161"/>
      <c r="C139" s="159"/>
      <c r="D139" s="159"/>
      <c r="E139" s="160">
        <f t="shared" si="1"/>
        <v>125659.55175685338</v>
      </c>
      <c r="F139"/>
      <c r="G139" s="84"/>
      <c r="H139" s="85"/>
      <c r="I139" s="86"/>
      <c r="J139" s="87"/>
      <c r="K139" s="114"/>
      <c r="L139" s="119"/>
      <c r="M139" s="242"/>
      <c r="N139" s="243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158"/>
      <c r="B140" s="161"/>
      <c r="C140" s="159"/>
      <c r="D140" s="159"/>
      <c r="E140" s="160">
        <f t="shared" si="1"/>
        <v>125659.55175685338</v>
      </c>
      <c r="F140"/>
      <c r="G140" s="84"/>
      <c r="H140" s="85"/>
      <c r="I140" s="86"/>
      <c r="J140" s="87"/>
      <c r="K140" s="114"/>
      <c r="L140" s="119"/>
      <c r="M140" s="242"/>
      <c r="N140" s="243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158"/>
      <c r="B141" s="161"/>
      <c r="C141" s="159"/>
      <c r="D141" s="159"/>
      <c r="E141" s="160">
        <f t="shared" si="1"/>
        <v>125659.55175685338</v>
      </c>
      <c r="F141"/>
      <c r="G141" s="84"/>
      <c r="H141" s="85"/>
      <c r="I141" s="86"/>
      <c r="J141" s="87"/>
      <c r="K141" s="114"/>
      <c r="L141" s="119"/>
      <c r="M141" s="242"/>
      <c r="N141" s="243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158"/>
      <c r="B142" s="161"/>
      <c r="C142" s="159"/>
      <c r="D142" s="159"/>
      <c r="E142" s="160">
        <f t="shared" si="1"/>
        <v>125659.55175685338</v>
      </c>
      <c r="F142"/>
      <c r="G142" s="84"/>
      <c r="H142" s="85"/>
      <c r="I142" s="86"/>
      <c r="J142" s="87"/>
      <c r="K142" s="114"/>
      <c r="L142" s="119"/>
      <c r="M142" s="242"/>
      <c r="N142" s="243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158"/>
      <c r="B143" s="161"/>
      <c r="C143" s="159"/>
      <c r="D143" s="159"/>
      <c r="E143" s="160">
        <f t="shared" si="1"/>
        <v>125659.55175685338</v>
      </c>
      <c r="F143"/>
      <c r="G143" s="84"/>
      <c r="H143" s="85"/>
      <c r="I143" s="86"/>
      <c r="J143" s="87"/>
      <c r="K143" s="114"/>
      <c r="L143" s="119"/>
      <c r="M143" s="242"/>
      <c r="N143" s="243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158"/>
      <c r="B144" s="161"/>
      <c r="C144" s="159"/>
      <c r="D144" s="159"/>
      <c r="E144" s="94">
        <f t="shared" si="1"/>
        <v>125659.55175685338</v>
      </c>
      <c r="F144"/>
      <c r="G144" s="84"/>
      <c r="H144" s="85"/>
      <c r="I144" s="86"/>
      <c r="J144" s="87"/>
      <c r="K144" s="114"/>
      <c r="L144" s="119"/>
      <c r="M144" s="242"/>
      <c r="N144" s="243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158"/>
      <c r="B145" s="161"/>
      <c r="C145" s="159"/>
      <c r="D145" s="159"/>
      <c r="E145" s="160">
        <f t="shared" si="1"/>
        <v>125659.55175685338</v>
      </c>
      <c r="F145"/>
      <c r="G145" s="84"/>
      <c r="H145" s="85"/>
      <c r="I145" s="86"/>
      <c r="J145" s="87"/>
      <c r="K145" s="114"/>
      <c r="L145" s="119"/>
      <c r="M145" s="242"/>
      <c r="N145" s="243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158"/>
      <c r="B146" s="161"/>
      <c r="C146" s="159"/>
      <c r="D146" s="159"/>
      <c r="E146" s="160">
        <f t="shared" si="1"/>
        <v>125659.55175685338</v>
      </c>
      <c r="F146"/>
      <c r="G146" s="84"/>
      <c r="H146" s="85"/>
      <c r="I146" s="86"/>
      <c r="J146" s="87"/>
      <c r="K146" s="114"/>
      <c r="L146" s="119"/>
      <c r="M146" s="242"/>
      <c r="N146" s="243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158"/>
      <c r="B147" s="161"/>
      <c r="C147" s="159"/>
      <c r="D147" s="159"/>
      <c r="E147" s="160">
        <f t="shared" si="1"/>
        <v>125659.55175685338</v>
      </c>
      <c r="F147"/>
      <c r="G147" s="84"/>
      <c r="H147" s="85"/>
      <c r="I147" s="86"/>
      <c r="J147" s="87"/>
      <c r="K147" s="114"/>
      <c r="L147" s="119"/>
      <c r="M147" s="242"/>
      <c r="N147" s="243"/>
      <c r="O147"/>
      <c r="P147"/>
      <c r="Q147"/>
      <c r="R147"/>
      <c r="S147"/>
      <c r="T147"/>
      <c r="U147"/>
      <c r="V147"/>
    </row>
    <row r="148" spans="1:22" s="3" customFormat="1" x14ac:dyDescent="0.3">
      <c r="A148" s="44"/>
      <c r="B148" s="45"/>
      <c r="C148" s="43"/>
      <c r="D148" s="16"/>
      <c r="E148" s="27"/>
      <c r="F148"/>
      <c r="G148" s="84"/>
      <c r="H148" s="85"/>
      <c r="I148" s="86"/>
      <c r="J148" s="87"/>
      <c r="K148" s="114"/>
      <c r="L148" s="119"/>
      <c r="M148" s="242"/>
      <c r="N148" s="243"/>
      <c r="O148"/>
      <c r="P148"/>
      <c r="Q148"/>
      <c r="R148"/>
      <c r="S148"/>
      <c r="T148"/>
      <c r="U148"/>
      <c r="V148"/>
    </row>
    <row r="149" spans="1:22" s="3" customFormat="1" ht="15.75" thickBot="1" x14ac:dyDescent="0.35">
      <c r="A149" s="4"/>
      <c r="B149" s="5"/>
      <c r="C149" s="16"/>
      <c r="D149" s="16"/>
      <c r="E149" s="27"/>
      <c r="F149"/>
      <c r="G149" s="84"/>
      <c r="H149" s="85"/>
      <c r="I149" s="86"/>
      <c r="J149" s="87"/>
      <c r="K149" s="114"/>
      <c r="L149" s="119"/>
      <c r="M149" s="242"/>
      <c r="N149" s="243"/>
      <c r="O149"/>
      <c r="P149"/>
      <c r="Q149"/>
      <c r="R149"/>
      <c r="S149"/>
      <c r="T149"/>
      <c r="U149"/>
      <c r="V149"/>
    </row>
    <row r="150" spans="1:22" s="3" customFormat="1" ht="16.5" thickBot="1" x14ac:dyDescent="0.35">
      <c r="A150" s="4"/>
      <c r="B150" s="246" t="s">
        <v>35</v>
      </c>
      <c r="C150" s="16"/>
      <c r="D150" s="16"/>
      <c r="E150" s="107">
        <f>SUM(C$2:C153)-SUM(D$2:D153)</f>
        <v>125659.55175685335</v>
      </c>
      <c r="F150"/>
      <c r="G150" s="95">
        <f>SUM(G2:G149)</f>
        <v>0</v>
      </c>
      <c r="H150" s="96">
        <f t="shared" ref="H150:N150" si="2">SUM(H2:H149)</f>
        <v>0</v>
      </c>
      <c r="I150" s="97">
        <f t="shared" si="2"/>
        <v>0</v>
      </c>
      <c r="J150" s="98">
        <f t="shared" si="2"/>
        <v>0</v>
      </c>
      <c r="K150" s="120">
        <f t="shared" si="2"/>
        <v>3195</v>
      </c>
      <c r="L150" s="121">
        <f t="shared" si="2"/>
        <v>0</v>
      </c>
      <c r="M150" s="244">
        <f t="shared" si="2"/>
        <v>0</v>
      </c>
      <c r="N150" s="245">
        <f t="shared" si="2"/>
        <v>0</v>
      </c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4"/>
      <c r="B151" s="31"/>
      <c r="C151" s="16"/>
      <c r="D151" s="16"/>
      <c r="E151" s="27"/>
      <c r="F151"/>
      <c r="G151" s="280">
        <f>G150-H150</f>
        <v>0</v>
      </c>
      <c r="H151" s="281"/>
      <c r="I151" s="282">
        <f>I150-J150</f>
        <v>0</v>
      </c>
      <c r="J151" s="283"/>
      <c r="K151" s="284">
        <f>K150-L150</f>
        <v>3195</v>
      </c>
      <c r="L151" s="285"/>
      <c r="M151" s="286">
        <f>M150-N150</f>
        <v>0</v>
      </c>
      <c r="N151" s="287"/>
      <c r="O151"/>
      <c r="P151"/>
      <c r="Q151"/>
      <c r="R151"/>
      <c r="S151"/>
      <c r="T151"/>
      <c r="U151"/>
      <c r="V151"/>
    </row>
    <row r="152" spans="1:22" s="3" customFormat="1" ht="15.75" thickBot="1" x14ac:dyDescent="0.35">
      <c r="A152" s="4"/>
      <c r="B152" s="108" t="s">
        <v>36</v>
      </c>
      <c r="C152" s="16"/>
      <c r="D152" s="16"/>
      <c r="E152" s="113">
        <f>G2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3">
      <c r="A153" s="180"/>
      <c r="B153" s="181"/>
      <c r="C153" s="126"/>
      <c r="D153" s="126"/>
      <c r="E153" s="182"/>
      <c r="G153" s="18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4"/>
      <c r="B154" s="31"/>
      <c r="C154" s="16"/>
      <c r="D154" s="16"/>
      <c r="E154" s="27"/>
      <c r="F154"/>
      <c r="G154" s="183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4"/>
      <c r="B155" s="108" t="s">
        <v>36</v>
      </c>
      <c r="C155" s="16"/>
      <c r="D155" s="16"/>
      <c r="E155" s="113">
        <f>SUM(E152:E154)</f>
        <v>0</v>
      </c>
      <c r="F155"/>
      <c r="G155" s="183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31"/>
      <c r="C156" s="16"/>
      <c r="D156" s="16"/>
      <c r="E156" s="27"/>
      <c r="F156"/>
      <c r="G156" s="183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ht="15.75" thickBot="1" x14ac:dyDescent="0.35">
      <c r="A157" s="4"/>
      <c r="B157" s="31"/>
      <c r="C157" s="16"/>
      <c r="D157" s="16"/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4"/>
      <c r="B158" s="109" t="s">
        <v>37</v>
      </c>
      <c r="C158" s="16"/>
      <c r="D158" s="16"/>
      <c r="E158" s="110">
        <f>I151</f>
        <v>0</v>
      </c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x14ac:dyDescent="0.3">
      <c r="A159" s="4"/>
      <c r="B159" s="111"/>
      <c r="C159" s="16"/>
      <c r="D159" s="16"/>
      <c r="E159" s="112"/>
      <c r="F159"/>
      <c r="G159" s="183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4"/>
      <c r="B160" s="6"/>
      <c r="C160" s="16"/>
      <c r="D160" s="16"/>
      <c r="E160" s="27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4"/>
      <c r="B161" s="247" t="s">
        <v>38</v>
      </c>
      <c r="C161" s="16"/>
      <c r="D161" s="16"/>
      <c r="E161" s="248">
        <f>K2</f>
        <v>3195</v>
      </c>
      <c r="F161"/>
      <c r="G161" s="183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178"/>
      <c r="B162" s="105"/>
      <c r="C162" s="179"/>
      <c r="D162" s="179"/>
      <c r="E162" s="184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ht="15.75" thickBot="1" x14ac:dyDescent="0.35">
      <c r="A163" s="4"/>
      <c r="B163" s="5"/>
      <c r="C163" s="16"/>
      <c r="D163" s="16"/>
      <c r="E163" s="27"/>
      <c r="F163"/>
      <c r="G163" s="18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4"/>
      <c r="B164" s="247" t="s">
        <v>38</v>
      </c>
      <c r="C164" s="16"/>
      <c r="D164" s="16"/>
      <c r="E164" s="248">
        <f>SUM(E161:E163)</f>
        <v>3195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x14ac:dyDescent="0.3">
      <c r="A165" s="4"/>
      <c r="B165" s="5"/>
      <c r="C165" s="16"/>
      <c r="D165" s="16"/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x14ac:dyDescent="0.3">
      <c r="A166" s="4"/>
      <c r="B166" s="5"/>
      <c r="C166" s="16"/>
      <c r="D166" s="16"/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x14ac:dyDescent="0.3">
      <c r="A167" s="4"/>
      <c r="B167" s="5"/>
      <c r="C167" s="16"/>
      <c r="D167" s="16"/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4"/>
      <c r="B168" s="5"/>
      <c r="C168" s="16"/>
      <c r="D168" s="16"/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5"/>
      <c r="C169" s="16"/>
      <c r="D169" s="16"/>
      <c r="E169" s="27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5"/>
      <c r="C170" s="16"/>
      <c r="D170" s="16"/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5"/>
      <c r="C171" s="16"/>
      <c r="D171" s="16"/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4"/>
      <c r="B172" s="5"/>
      <c r="C172" s="16"/>
      <c r="D172" s="16"/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x14ac:dyDescent="0.3">
      <c r="A173" s="4"/>
      <c r="B173" s="5"/>
      <c r="C173" s="16"/>
      <c r="D173" s="16"/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x14ac:dyDescent="0.3">
      <c r="A174" s="4"/>
      <c r="B174" s="5"/>
      <c r="C174" s="16"/>
      <c r="D174" s="16"/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4"/>
      <c r="B175" s="5"/>
      <c r="C175" s="16"/>
      <c r="D175" s="16"/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4"/>
      <c r="B176" s="5"/>
      <c r="C176" s="16"/>
      <c r="D176" s="16"/>
      <c r="E176" s="2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4"/>
      <c r="B177" s="5"/>
      <c r="C177" s="16"/>
      <c r="D177" s="16"/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4"/>
      <c r="B178" s="5"/>
      <c r="C178" s="16"/>
      <c r="D178" s="16"/>
      <c r="E178" s="27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4"/>
      <c r="B179" s="5"/>
      <c r="C179" s="16"/>
      <c r="D179" s="16"/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4"/>
      <c r="B180" s="5"/>
      <c r="C180" s="16"/>
      <c r="D180" s="16"/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4"/>
      <c r="B181" s="5"/>
      <c r="C181" s="16"/>
      <c r="D181" s="16"/>
      <c r="E181" s="27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4"/>
      <c r="B182" s="5"/>
      <c r="C182" s="16"/>
      <c r="D182" s="16"/>
      <c r="E182" s="27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4"/>
      <c r="B183" s="5"/>
      <c r="C183" s="16"/>
      <c r="D183" s="16"/>
      <c r="E183" s="27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4"/>
      <c r="B184" s="5"/>
      <c r="C184" s="16"/>
      <c r="D184" s="16"/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4"/>
      <c r="B185" s="5"/>
      <c r="C185" s="16"/>
      <c r="D185" s="16"/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4"/>
      <c r="B186" s="5"/>
      <c r="C186" s="16"/>
      <c r="D186" s="16"/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4"/>
      <c r="B187" s="5"/>
      <c r="C187" s="16"/>
      <c r="D187" s="16"/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4"/>
      <c r="B188" s="5"/>
      <c r="C188" s="16"/>
      <c r="D188" s="16"/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4"/>
      <c r="B189" s="5"/>
      <c r="C189" s="16"/>
      <c r="D189" s="16"/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5"/>
      <c r="C190" s="16"/>
      <c r="D190" s="16"/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5"/>
      <c r="C191" s="16"/>
      <c r="D191" s="16"/>
      <c r="E191" s="27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4"/>
      <c r="B192" s="5"/>
      <c r="C192" s="16"/>
      <c r="D192" s="16"/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4"/>
      <c r="B193" s="6"/>
      <c r="C193" s="16"/>
      <c r="D193" s="16"/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4"/>
      <c r="B194" s="5"/>
      <c r="C194" s="16"/>
      <c r="D194" s="16"/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4"/>
      <c r="B195" s="5"/>
      <c r="C195" s="16"/>
      <c r="D195" s="16"/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4"/>
      <c r="B196" s="5"/>
      <c r="C196" s="16"/>
      <c r="D196" s="16"/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4"/>
      <c r="B197" s="5"/>
      <c r="C197" s="16"/>
      <c r="D197" s="16"/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4"/>
      <c r="B198" s="5"/>
      <c r="C198" s="16"/>
      <c r="D198" s="16"/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4"/>
      <c r="B199" s="5"/>
      <c r="C199" s="16"/>
      <c r="D199" s="16"/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4"/>
      <c r="B200" s="5"/>
      <c r="C200" s="16"/>
      <c r="D200" s="16"/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4"/>
      <c r="B201" s="5"/>
      <c r="C201" s="16"/>
      <c r="D201" s="16"/>
      <c r="E201" s="2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4"/>
      <c r="B202" s="5"/>
      <c r="C202" s="16"/>
      <c r="D202" s="16"/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4"/>
      <c r="B203" s="5"/>
      <c r="C203" s="16"/>
      <c r="D203" s="16"/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4"/>
      <c r="B204" s="5"/>
      <c r="C204" s="16"/>
      <c r="D204" s="16"/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/>
      <c r="B205" s="5"/>
      <c r="C205" s="16"/>
      <c r="D205" s="16"/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/>
      <c r="B206" s="5"/>
      <c r="C206" s="16"/>
      <c r="D206" s="16"/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/>
      <c r="B207" s="5"/>
      <c r="C207" s="16"/>
      <c r="D207" s="16"/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/>
      <c r="B208" s="5"/>
      <c r="C208" s="16"/>
      <c r="D208" s="16"/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/>
      <c r="B209" s="5"/>
      <c r="C209" s="16"/>
      <c r="D209" s="16"/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5"/>
      <c r="C210" s="16"/>
      <c r="D210" s="16"/>
      <c r="E210" s="27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5"/>
      <c r="C211" s="16"/>
      <c r="D211" s="16"/>
      <c r="E211" s="27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5"/>
      <c r="C212" s="16"/>
      <c r="D212" s="16"/>
      <c r="E212" s="2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4"/>
      <c r="B213" s="5"/>
      <c r="C213" s="16"/>
      <c r="D213" s="16"/>
      <c r="E213" s="27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6"/>
      <c r="D214" s="16"/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6"/>
      <c r="D215" s="16"/>
      <c r="E215" s="27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6"/>
      <c r="D216" s="16"/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6"/>
      <c r="D217" s="16"/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6"/>
      <c r="D218" s="16"/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6"/>
      <c r="D219" s="16"/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6"/>
      <c r="D220" s="16"/>
      <c r="E220" s="27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6"/>
      <c r="D221" s="16"/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6"/>
      <c r="D222" s="16"/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6"/>
      <c r="D223" s="16"/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6"/>
      <c r="D224" s="16"/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6"/>
      <c r="D225" s="16"/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6"/>
      <c r="D226" s="16"/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6"/>
      <c r="D227" s="16"/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6"/>
      <c r="D228" s="16"/>
      <c r="E228" s="27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6"/>
      <c r="D229" s="16"/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6"/>
      <c r="D230" s="16"/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6"/>
      <c r="C231" s="16"/>
      <c r="D231" s="16"/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6"/>
      <c r="D232" s="16"/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6"/>
      <c r="D233" s="16"/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4"/>
      <c r="C234" s="16"/>
      <c r="D234" s="16"/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6"/>
      <c r="D235" s="16"/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6"/>
      <c r="D236" s="16"/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6"/>
      <c r="D237" s="16"/>
      <c r="E237" s="2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6"/>
      <c r="D238" s="16"/>
      <c r="E238" s="27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6"/>
      <c r="D239" s="16"/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6"/>
      <c r="D240" s="16"/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6"/>
      <c r="D241" s="16"/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6"/>
      <c r="D242" s="16"/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6"/>
      <c r="D243" s="16"/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6"/>
      <c r="D244" s="16"/>
      <c r="E244" s="27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6"/>
      <c r="D245" s="16"/>
      <c r="E245" s="27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6"/>
      <c r="D246" s="16"/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6"/>
      <c r="D247" s="16"/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6"/>
      <c r="D248" s="16"/>
      <c r="E248" s="27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6"/>
      <c r="D249" s="16"/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6"/>
      <c r="D250" s="16"/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6"/>
      <c r="D251" s="16"/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6"/>
      <c r="D252" s="16"/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6"/>
      <c r="D253" s="16"/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6"/>
      <c r="D254" s="16"/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6"/>
      <c r="D255" s="16"/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6"/>
      <c r="D256" s="16"/>
      <c r="E256" s="27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6"/>
      <c r="D257" s="16"/>
      <c r="E257" s="2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6"/>
      <c r="D258" s="16"/>
      <c r="E258" s="27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6"/>
      <c r="D259" s="16"/>
      <c r="E259" s="27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6"/>
      <c r="D260" s="16"/>
      <c r="E260" s="27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6"/>
      <c r="D261" s="16"/>
      <c r="E261" s="27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6"/>
      <c r="D262" s="16"/>
      <c r="E262" s="27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6"/>
      <c r="D263" s="16"/>
      <c r="E263" s="27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6"/>
      <c r="D264" s="16"/>
      <c r="E264" s="27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6"/>
      <c r="D265" s="16"/>
      <c r="E265" s="27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6"/>
      <c r="D266" s="16"/>
      <c r="E266" s="27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6"/>
      <c r="D267" s="16"/>
      <c r="E267" s="2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6"/>
      <c r="D268" s="16"/>
      <c r="E268" s="27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6"/>
      <c r="D269" s="16"/>
      <c r="E269" s="27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6"/>
      <c r="D270" s="16"/>
      <c r="E270" s="27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6"/>
      <c r="D271" s="16"/>
      <c r="E271" s="27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6"/>
      <c r="D272" s="16"/>
      <c r="E272" s="2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6"/>
      <c r="D273" s="16"/>
      <c r="E273" s="27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6"/>
      <c r="D274" s="16"/>
      <c r="E274" s="27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6"/>
      <c r="D275" s="16"/>
      <c r="E275" s="27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6"/>
      <c r="C276" s="16"/>
      <c r="D276" s="16"/>
      <c r="E276" s="27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6"/>
      <c r="D277" s="16"/>
      <c r="E277" s="2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6"/>
      <c r="D278" s="16"/>
      <c r="E278" s="2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6"/>
      <c r="D279" s="16"/>
      <c r="E279" s="2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6"/>
      <c r="D280" s="16"/>
      <c r="E280" s="2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6"/>
      <c r="D281" s="16"/>
      <c r="E281" s="2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6"/>
      <c r="D282" s="16"/>
      <c r="E282" s="27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6"/>
      <c r="D283" s="16"/>
      <c r="E283" s="27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6"/>
      <c r="D284" s="16"/>
      <c r="E284" s="27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6"/>
      <c r="D285" s="16"/>
      <c r="E285" s="2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6"/>
      <c r="D286" s="16"/>
      <c r="E286" s="27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6"/>
      <c r="D287" s="16"/>
      <c r="E287" s="2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6"/>
      <c r="D288" s="16"/>
      <c r="E288" s="27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6"/>
      <c r="D289" s="16"/>
      <c r="E289" s="27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6"/>
      <c r="D290" s="16"/>
      <c r="E290" s="2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6"/>
      <c r="D291" s="16"/>
      <c r="E291" s="27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6"/>
      <c r="D292" s="16"/>
      <c r="E292" s="27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6"/>
      <c r="D293" s="16"/>
      <c r="E293" s="27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6"/>
      <c r="D294" s="16"/>
      <c r="E294" s="27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6"/>
      <c r="D295" s="16"/>
      <c r="E295" s="27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6"/>
      <c r="D296" s="16"/>
      <c r="E296" s="27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6"/>
      <c r="D297" s="16"/>
      <c r="E297" s="2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6"/>
      <c r="D298" s="16"/>
      <c r="E298" s="27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6"/>
      <c r="D299" s="16"/>
      <c r="E299" s="27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6"/>
      <c r="D300" s="16"/>
      <c r="E300" s="27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6"/>
      <c r="D301" s="16"/>
      <c r="E301" s="27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6"/>
      <c r="D302" s="16"/>
      <c r="E302" s="27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6"/>
      <c r="D303" s="16"/>
      <c r="E303" s="27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6"/>
      <c r="D304" s="16"/>
      <c r="E304" s="27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6"/>
      <c r="D305" s="16"/>
      <c r="E305" s="27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6"/>
      <c r="C306" s="16"/>
      <c r="D306" s="16"/>
      <c r="E306" s="27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6"/>
      <c r="D307" s="16"/>
      <c r="E307" s="2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6"/>
      <c r="D308" s="16"/>
      <c r="E308" s="27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6"/>
      <c r="D309" s="16"/>
      <c r="E309" s="27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6"/>
      <c r="D310" s="16"/>
      <c r="E310" s="27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6"/>
      <c r="D311" s="16"/>
      <c r="E311" s="27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6"/>
      <c r="D312" s="16"/>
      <c r="E312" s="27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6"/>
      <c r="D313" s="16"/>
      <c r="E313" s="27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6"/>
      <c r="D314" s="16"/>
      <c r="E314" s="27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6"/>
      <c r="D315" s="16"/>
      <c r="E315" s="27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6"/>
      <c r="D316" s="16"/>
      <c r="E316" s="27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6"/>
      <c r="D317" s="16"/>
      <c r="E317" s="2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6"/>
      <c r="D318" s="19"/>
      <c r="E318" s="27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6"/>
      <c r="D319" s="16"/>
      <c r="E319" s="27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6"/>
      <c r="D320" s="16"/>
      <c r="E320" s="27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6"/>
      <c r="D321" s="16"/>
      <c r="E321" s="27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6"/>
      <c r="D322" s="19"/>
      <c r="E322" s="27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6"/>
      <c r="D323" s="19"/>
      <c r="E323" s="27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6"/>
      <c r="D324" s="19"/>
      <c r="E324" s="27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6"/>
      <c r="D325" s="16"/>
      <c r="E325" s="27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6"/>
      <c r="D326" s="16"/>
      <c r="E326" s="27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6"/>
      <c r="D327" s="16"/>
      <c r="E327" s="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6"/>
      <c r="D328" s="16"/>
      <c r="E328" s="27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6"/>
      <c r="D329" s="16"/>
      <c r="E329" s="27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C330" s="16"/>
      <c r="D330" s="16"/>
      <c r="E330" s="27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22"/>
      <c r="C331" s="16"/>
      <c r="D331" s="16"/>
      <c r="E331" s="27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6"/>
      <c r="D332" s="16"/>
      <c r="E332" s="27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7"/>
      <c r="D333" s="19"/>
      <c r="E333" s="2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C334" s="16"/>
      <c r="D334" s="17"/>
      <c r="E334" s="27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7"/>
      <c r="D335" s="19"/>
      <c r="E335" s="27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6"/>
      <c r="D336" s="17"/>
      <c r="E336" s="2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6"/>
      <c r="D337" s="16"/>
      <c r="E337" s="2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6"/>
      <c r="D338" s="16"/>
      <c r="E338" s="27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6"/>
      <c r="D339" s="16"/>
      <c r="E339" s="27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6"/>
      <c r="D340" s="16"/>
      <c r="E340" s="27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6"/>
      <c r="D341" s="16"/>
      <c r="E341" s="27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6"/>
      <c r="D342" s="16"/>
      <c r="E342" s="27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6"/>
      <c r="D343" s="16"/>
      <c r="E343" s="27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6"/>
      <c r="C344" s="16"/>
      <c r="D344" s="16"/>
      <c r="E344" s="27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6"/>
      <c r="D345" s="16"/>
      <c r="E345" s="27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6"/>
      <c r="D346" s="16"/>
      <c r="E346" s="27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6"/>
      <c r="D347" s="16"/>
      <c r="E347" s="2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6"/>
      <c r="D348" s="16"/>
      <c r="E348" s="27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6"/>
      <c r="D349" s="16"/>
      <c r="E349" s="27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6"/>
      <c r="C350" s="16"/>
      <c r="D350" s="16"/>
      <c r="E350" s="27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6"/>
      <c r="D351" s="16"/>
      <c r="E351" s="2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6"/>
      <c r="D352" s="16"/>
      <c r="E352" s="2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14" s="3" customFormat="1" x14ac:dyDescent="0.3">
      <c r="A353" s="4"/>
      <c r="B353" s="5"/>
      <c r="C353" s="16"/>
      <c r="D353" s="16"/>
      <c r="E353" s="27"/>
      <c r="F353"/>
      <c r="G353"/>
      <c r="H353"/>
      <c r="I353"/>
      <c r="J353"/>
      <c r="K353"/>
      <c r="L353"/>
      <c r="M353"/>
      <c r="N353"/>
    </row>
    <row r="354" spans="1:14" s="3" customFormat="1" x14ac:dyDescent="0.3">
      <c r="A354" s="4"/>
      <c r="B354" s="5"/>
      <c r="C354" s="16"/>
      <c r="D354" s="16"/>
      <c r="E354" s="27"/>
      <c r="F354"/>
      <c r="G354"/>
      <c r="H354"/>
      <c r="I354"/>
      <c r="J354"/>
      <c r="K354"/>
      <c r="L354"/>
      <c r="M354"/>
      <c r="N354"/>
    </row>
    <row r="355" spans="1:14" s="3" customFormat="1" x14ac:dyDescent="0.3">
      <c r="A355" s="4"/>
      <c r="B355" s="5"/>
      <c r="C355" s="16"/>
      <c r="D355" s="16"/>
      <c r="E355" s="27"/>
    </row>
    <row r="356" spans="1:14" s="3" customFormat="1" x14ac:dyDescent="0.3">
      <c r="A356" s="4"/>
      <c r="B356" s="5"/>
      <c r="C356" s="16"/>
      <c r="D356" s="16"/>
      <c r="E356" s="27"/>
    </row>
    <row r="357" spans="1:14" s="3" customFormat="1" x14ac:dyDescent="0.3">
      <c r="A357" s="4"/>
      <c r="C357" s="16"/>
      <c r="D357" s="16"/>
      <c r="E357" s="27"/>
    </row>
    <row r="358" spans="1:14" s="3" customFormat="1" x14ac:dyDescent="0.3">
      <c r="A358" s="4"/>
      <c r="B358" s="5"/>
      <c r="C358" s="16"/>
      <c r="D358" s="16"/>
      <c r="E358" s="27"/>
    </row>
    <row r="359" spans="1:14" s="3" customFormat="1" x14ac:dyDescent="0.3">
      <c r="A359" s="4"/>
      <c r="B359" s="15"/>
      <c r="C359" s="16"/>
      <c r="D359" s="16"/>
      <c r="E359" s="27"/>
    </row>
    <row r="360" spans="1:14" s="3" customFormat="1" x14ac:dyDescent="0.3">
      <c r="A360" s="4"/>
      <c r="B360" s="5"/>
      <c r="C360" s="16"/>
      <c r="D360" s="16"/>
      <c r="E360" s="27"/>
    </row>
    <row r="361" spans="1:14" s="3" customFormat="1" x14ac:dyDescent="0.3">
      <c r="A361" s="4"/>
      <c r="B361" s="5"/>
      <c r="C361" s="16"/>
      <c r="D361" s="16"/>
      <c r="E361" s="27"/>
    </row>
    <row r="362" spans="1:14" s="3" customFormat="1" ht="15.75" x14ac:dyDescent="0.3">
      <c r="A362" s="4"/>
      <c r="B362" s="18"/>
      <c r="C362" s="16"/>
      <c r="D362" s="16"/>
      <c r="E362" s="27"/>
    </row>
    <row r="363" spans="1:14" s="3" customFormat="1" x14ac:dyDescent="0.3">
      <c r="A363" s="4"/>
      <c r="B363" s="5"/>
      <c r="C363" s="16"/>
      <c r="D363" s="17"/>
      <c r="E363" s="27"/>
    </row>
    <row r="364" spans="1:14" s="3" customFormat="1" x14ac:dyDescent="0.3">
      <c r="A364" s="4"/>
      <c r="B364" s="5"/>
      <c r="C364" s="16"/>
      <c r="D364" s="17"/>
      <c r="E364" s="27"/>
    </row>
    <row r="365" spans="1:14" s="3" customFormat="1" x14ac:dyDescent="0.3">
      <c r="A365" s="4"/>
      <c r="B365" s="5"/>
      <c r="C365" s="16"/>
      <c r="D365" s="16"/>
      <c r="E365" s="27"/>
    </row>
    <row r="366" spans="1:14" s="3" customFormat="1" x14ac:dyDescent="0.3">
      <c r="A366" s="4"/>
      <c r="B366" s="5"/>
      <c r="C366" s="16"/>
      <c r="D366" s="16"/>
      <c r="E366" s="27"/>
    </row>
    <row r="367" spans="1:14" s="3" customFormat="1" x14ac:dyDescent="0.3">
      <c r="A367" s="4"/>
      <c r="B367" s="5"/>
      <c r="C367" s="16"/>
      <c r="D367" s="16"/>
      <c r="E367" s="27"/>
    </row>
    <row r="368" spans="1:14" s="3" customFormat="1" x14ac:dyDescent="0.3">
      <c r="A368" s="4"/>
      <c r="B368" s="5"/>
      <c r="C368" s="16"/>
      <c r="D368" s="16"/>
      <c r="E368" s="27"/>
    </row>
    <row r="369" spans="1:5" s="3" customFormat="1" x14ac:dyDescent="0.3">
      <c r="A369" s="4"/>
      <c r="B369" s="5"/>
      <c r="C369" s="16"/>
      <c r="D369" s="16"/>
      <c r="E369" s="27"/>
    </row>
    <row r="370" spans="1:5" s="3" customFormat="1" x14ac:dyDescent="0.3">
      <c r="A370" s="4"/>
      <c r="B370" s="5"/>
      <c r="C370" s="16"/>
      <c r="D370" s="16"/>
      <c r="E370" s="27"/>
    </row>
    <row r="371" spans="1:5" s="3" customFormat="1" x14ac:dyDescent="0.3">
      <c r="A371" s="4"/>
      <c r="B371" s="5"/>
      <c r="C371" s="16"/>
      <c r="D371" s="16"/>
      <c r="E371" s="27"/>
    </row>
    <row r="372" spans="1:5" s="3" customFormat="1" x14ac:dyDescent="0.3">
      <c r="A372" s="4"/>
      <c r="B372" s="5"/>
      <c r="C372" s="16"/>
      <c r="D372" s="16"/>
      <c r="E372" s="27"/>
    </row>
    <row r="373" spans="1:5" s="3" customFormat="1" x14ac:dyDescent="0.3">
      <c r="A373" s="4"/>
      <c r="B373" s="5"/>
      <c r="C373" s="16"/>
      <c r="D373" s="16"/>
      <c r="E373" s="27"/>
    </row>
    <row r="374" spans="1:5" s="3" customFormat="1" x14ac:dyDescent="0.3">
      <c r="A374" s="4"/>
      <c r="B374" s="5"/>
      <c r="C374" s="16"/>
      <c r="D374" s="19"/>
      <c r="E374" s="27"/>
    </row>
    <row r="375" spans="1:5" s="3" customFormat="1" x14ac:dyDescent="0.3">
      <c r="A375" s="4"/>
      <c r="B375" s="5"/>
      <c r="C375" s="16"/>
      <c r="D375" s="19"/>
      <c r="E375" s="27"/>
    </row>
    <row r="376" spans="1:5" s="3" customFormat="1" x14ac:dyDescent="0.3">
      <c r="A376" s="4"/>
      <c r="B376" s="5"/>
      <c r="C376" s="16"/>
      <c r="D376" s="16"/>
      <c r="E376" s="27"/>
    </row>
    <row r="377" spans="1:5" s="3" customFormat="1" x14ac:dyDescent="0.3">
      <c r="A377" s="4"/>
      <c r="B377" s="5"/>
      <c r="C377" s="16"/>
      <c r="D377" s="20"/>
      <c r="E377" s="27"/>
    </row>
    <row r="378" spans="1:5" s="3" customFormat="1" x14ac:dyDescent="0.3">
      <c r="A378" s="4"/>
      <c r="B378" s="5"/>
      <c r="C378" s="16"/>
      <c r="D378" s="17"/>
      <c r="E378" s="27"/>
    </row>
    <row r="379" spans="1:5" s="3" customFormat="1" x14ac:dyDescent="0.3">
      <c r="A379" s="4"/>
      <c r="B379" s="5"/>
      <c r="C379" s="16"/>
      <c r="D379" s="17"/>
      <c r="E379" s="27"/>
    </row>
    <row r="380" spans="1:5" s="3" customFormat="1" x14ac:dyDescent="0.3">
      <c r="A380" s="4"/>
      <c r="B380" s="5"/>
      <c r="C380" s="16"/>
      <c r="D380" s="17"/>
      <c r="E380" s="27"/>
    </row>
    <row r="381" spans="1:5" s="3" customFormat="1" x14ac:dyDescent="0.3">
      <c r="A381" s="4"/>
      <c r="B381" s="5"/>
      <c r="C381" s="16"/>
      <c r="D381" s="19"/>
      <c r="E381" s="27"/>
    </row>
    <row r="382" spans="1:5" s="3" customFormat="1" x14ac:dyDescent="0.3">
      <c r="A382" s="4"/>
      <c r="B382" s="5"/>
      <c r="C382" s="16"/>
      <c r="D382" s="19"/>
      <c r="E382" s="27"/>
    </row>
    <row r="383" spans="1:5" s="3" customFormat="1" x14ac:dyDescent="0.3">
      <c r="A383" s="4"/>
      <c r="B383" s="5"/>
      <c r="C383" s="16"/>
      <c r="D383" s="16"/>
      <c r="E383" s="27"/>
    </row>
    <row r="384" spans="1:5" s="3" customFormat="1" x14ac:dyDescent="0.3">
      <c r="A384" s="4"/>
      <c r="B384" s="5"/>
      <c r="C384" s="16"/>
      <c r="D384" s="20"/>
      <c r="E384" s="27"/>
    </row>
    <row r="385" spans="1:5" s="3" customFormat="1" x14ac:dyDescent="0.3">
      <c r="A385" s="4"/>
      <c r="B385" s="5"/>
      <c r="C385" s="16"/>
      <c r="D385" s="17"/>
      <c r="E385" s="27"/>
    </row>
    <row r="386" spans="1:5" s="3" customFormat="1" x14ac:dyDescent="0.3">
      <c r="A386" s="4"/>
      <c r="B386" s="5"/>
      <c r="C386" s="16"/>
      <c r="D386" s="16"/>
      <c r="E386" s="27"/>
    </row>
    <row r="387" spans="1:5" s="3" customFormat="1" x14ac:dyDescent="0.3">
      <c r="A387" s="4"/>
      <c r="B387" s="5"/>
      <c r="C387" s="16"/>
      <c r="D387" s="17"/>
      <c r="E387" s="27"/>
    </row>
    <row r="388" spans="1:5" s="3" customFormat="1" x14ac:dyDescent="0.3">
      <c r="A388" s="4"/>
      <c r="B388" s="21"/>
      <c r="C388" s="16"/>
      <c r="D388" s="16"/>
      <c r="E388" s="27"/>
    </row>
    <row r="389" spans="1:5" s="3" customFormat="1" x14ac:dyDescent="0.3">
      <c r="A389" s="4"/>
      <c r="B389" s="5"/>
      <c r="C389" s="16"/>
      <c r="D389" s="16"/>
      <c r="E389" s="27"/>
    </row>
    <row r="390" spans="1:5" s="3" customFormat="1" x14ac:dyDescent="0.3">
      <c r="A390" s="4"/>
      <c r="B390" s="5"/>
      <c r="C390" s="16"/>
      <c r="D390" s="16"/>
      <c r="E390" s="27"/>
    </row>
    <row r="391" spans="1:5" s="3" customFormat="1" x14ac:dyDescent="0.3">
      <c r="A391" s="4"/>
      <c r="B391" s="5"/>
      <c r="C391" s="16"/>
      <c r="D391" s="17"/>
      <c r="E391" s="27"/>
    </row>
    <row r="392" spans="1:5" s="3" customFormat="1" x14ac:dyDescent="0.3">
      <c r="A392" s="4"/>
      <c r="B392" s="5"/>
      <c r="C392" s="16"/>
      <c r="D392" s="17"/>
      <c r="E392" s="27"/>
    </row>
    <row r="393" spans="1:5" s="3" customFormat="1" x14ac:dyDescent="0.3">
      <c r="A393" s="4"/>
      <c r="B393" s="5"/>
      <c r="C393" s="16"/>
      <c r="D393" s="17"/>
      <c r="E393" s="27"/>
    </row>
    <row r="394" spans="1:5" s="3" customFormat="1" x14ac:dyDescent="0.3">
      <c r="A394" s="4"/>
      <c r="B394" s="5"/>
      <c r="C394" s="16"/>
      <c r="D394" s="17"/>
      <c r="E394" s="27"/>
    </row>
    <row r="395" spans="1:5" s="3" customFormat="1" x14ac:dyDescent="0.3">
      <c r="A395" s="4"/>
      <c r="B395" s="6"/>
      <c r="C395" s="16"/>
      <c r="D395" s="16"/>
      <c r="E395" s="27"/>
    </row>
    <row r="396" spans="1:5" s="3" customFormat="1" x14ac:dyDescent="0.3">
      <c r="A396" s="4"/>
      <c r="B396" s="21"/>
      <c r="C396" s="16"/>
      <c r="D396" s="16"/>
      <c r="E396" s="27"/>
    </row>
    <row r="397" spans="1:5" s="3" customFormat="1" x14ac:dyDescent="0.3">
      <c r="A397" s="4"/>
      <c r="B397" s="21"/>
      <c r="C397" s="16"/>
      <c r="D397" s="16"/>
      <c r="E397" s="27"/>
    </row>
    <row r="398" spans="1:5" s="3" customFormat="1" x14ac:dyDescent="0.3">
      <c r="A398" s="4"/>
      <c r="B398" s="5"/>
      <c r="C398" s="16"/>
      <c r="D398" s="16"/>
      <c r="E398" s="27"/>
    </row>
    <row r="399" spans="1:5" s="3" customFormat="1" x14ac:dyDescent="0.3">
      <c r="A399" s="4"/>
      <c r="B399" s="5"/>
      <c r="C399" s="16"/>
      <c r="D399" s="19"/>
      <c r="E399" s="27"/>
    </row>
    <row r="400" spans="1:5" s="3" customFormat="1" x14ac:dyDescent="0.3">
      <c r="A400" s="4"/>
      <c r="B400" s="5"/>
      <c r="C400" s="16"/>
      <c r="D400" s="16"/>
      <c r="E400" s="27"/>
    </row>
    <row r="401" spans="1:5" s="3" customFormat="1" x14ac:dyDescent="0.3">
      <c r="A401" s="4"/>
      <c r="B401" s="5"/>
      <c r="C401" s="16"/>
      <c r="D401" s="16"/>
      <c r="E401" s="27"/>
    </row>
    <row r="402" spans="1:5" s="3" customFormat="1" x14ac:dyDescent="0.3">
      <c r="A402" s="4"/>
      <c r="B402" s="5"/>
      <c r="C402" s="16"/>
      <c r="D402" s="17"/>
      <c r="E402" s="27"/>
    </row>
    <row r="403" spans="1:5" s="3" customFormat="1" x14ac:dyDescent="0.3">
      <c r="A403" s="4"/>
      <c r="B403" s="5"/>
      <c r="C403" s="16"/>
      <c r="D403" s="17"/>
      <c r="E403" s="27"/>
    </row>
    <row r="404" spans="1:5" s="3" customFormat="1" x14ac:dyDescent="0.3">
      <c r="A404" s="4"/>
      <c r="B404" s="5"/>
      <c r="C404" s="16"/>
      <c r="D404" s="17"/>
      <c r="E404" s="27"/>
    </row>
    <row r="405" spans="1:5" s="3" customFormat="1" x14ac:dyDescent="0.3">
      <c r="A405" s="4"/>
      <c r="B405" s="21"/>
      <c r="C405" s="16"/>
      <c r="D405" s="17"/>
      <c r="E405" s="27"/>
    </row>
    <row r="406" spans="1:5" s="3" customFormat="1" x14ac:dyDescent="0.3">
      <c r="A406" s="4"/>
      <c r="B406" s="5"/>
      <c r="C406" s="16"/>
      <c r="D406" s="16"/>
      <c r="E406" s="27"/>
    </row>
    <row r="407" spans="1:5" s="3" customFormat="1" x14ac:dyDescent="0.3">
      <c r="A407" s="4"/>
      <c r="B407" s="5"/>
      <c r="C407" s="16"/>
      <c r="D407" s="17"/>
      <c r="E407" s="27"/>
    </row>
    <row r="408" spans="1:5" s="3" customFormat="1" x14ac:dyDescent="0.3">
      <c r="A408" s="4"/>
      <c r="B408" s="21"/>
      <c r="C408" s="16"/>
      <c r="D408" s="17"/>
      <c r="E408" s="27"/>
    </row>
    <row r="409" spans="1:5" s="3" customFormat="1" x14ac:dyDescent="0.3">
      <c r="A409" s="4"/>
      <c r="B409" s="5"/>
      <c r="C409" s="16"/>
      <c r="D409" s="16"/>
      <c r="E409" s="27"/>
    </row>
    <row r="410" spans="1:5" s="3" customFormat="1" x14ac:dyDescent="0.3">
      <c r="A410" s="4"/>
      <c r="B410" s="5"/>
      <c r="C410" s="16"/>
      <c r="D410" s="19"/>
      <c r="E410" s="27"/>
    </row>
    <row r="411" spans="1:5" s="3" customFormat="1" x14ac:dyDescent="0.3">
      <c r="A411" s="4"/>
      <c r="B411" s="5"/>
      <c r="C411" s="16"/>
      <c r="D411" s="17"/>
      <c r="E411" s="27"/>
    </row>
    <row r="412" spans="1:5" s="3" customFormat="1" x14ac:dyDescent="0.3">
      <c r="A412" s="4"/>
      <c r="B412" s="21"/>
      <c r="C412" s="16"/>
      <c r="D412" s="16"/>
      <c r="E412" s="27"/>
    </row>
    <row r="413" spans="1:5" s="3" customFormat="1" x14ac:dyDescent="0.3">
      <c r="A413" s="4"/>
      <c r="B413" s="5"/>
      <c r="C413" s="16"/>
      <c r="D413" s="16"/>
      <c r="E413" s="27"/>
    </row>
    <row r="414" spans="1:5" s="3" customFormat="1" x14ac:dyDescent="0.3">
      <c r="A414" s="4"/>
      <c r="B414" s="5"/>
      <c r="C414" s="16"/>
      <c r="D414" s="17"/>
      <c r="E414" s="27"/>
    </row>
    <row r="415" spans="1:5" s="5" customFormat="1" x14ac:dyDescent="0.3">
      <c r="A415" s="4"/>
      <c r="C415" s="16"/>
      <c r="D415" s="17"/>
      <c r="E415" s="27"/>
    </row>
    <row r="416" spans="1:5" s="5" customFormat="1" x14ac:dyDescent="0.3">
      <c r="A416" s="4"/>
      <c r="C416" s="16"/>
      <c r="D416" s="16"/>
      <c r="E416" s="27"/>
    </row>
    <row r="417" spans="1:5" s="5" customFormat="1" x14ac:dyDescent="0.3">
      <c r="A417" s="4"/>
      <c r="C417" s="16"/>
      <c r="D417" s="16"/>
      <c r="E417" s="27"/>
    </row>
    <row r="418" spans="1:5" s="5" customFormat="1" x14ac:dyDescent="0.3">
      <c r="A418" s="4"/>
      <c r="C418" s="16"/>
      <c r="D418" s="17"/>
      <c r="E418" s="27"/>
    </row>
    <row r="419" spans="1:5" s="5" customFormat="1" x14ac:dyDescent="0.3">
      <c r="A419" s="4"/>
      <c r="C419" s="16"/>
      <c r="D419" s="17"/>
      <c r="E419" s="27"/>
    </row>
    <row r="420" spans="1:5" s="5" customFormat="1" x14ac:dyDescent="0.3">
      <c r="A420" s="4"/>
      <c r="C420" s="16"/>
      <c r="D420" s="19"/>
      <c r="E420" s="27"/>
    </row>
    <row r="421" spans="1:5" s="5" customFormat="1" x14ac:dyDescent="0.3">
      <c r="A421" s="4"/>
      <c r="C421" s="16"/>
      <c r="D421" s="16"/>
      <c r="E421" s="27"/>
    </row>
    <row r="422" spans="1:5" s="5" customFormat="1" x14ac:dyDescent="0.3">
      <c r="A422" s="4"/>
      <c r="C422" s="16"/>
      <c r="D422" s="16"/>
      <c r="E422" s="27"/>
    </row>
    <row r="423" spans="1:5" s="5" customFormat="1" x14ac:dyDescent="0.3">
      <c r="A423" s="4"/>
      <c r="C423" s="16"/>
      <c r="D423" s="16"/>
      <c r="E423" s="27"/>
    </row>
    <row r="424" spans="1:5" s="5" customFormat="1" x14ac:dyDescent="0.3">
      <c r="A424" s="4"/>
      <c r="C424" s="16"/>
      <c r="D424" s="16"/>
      <c r="E424" s="27"/>
    </row>
    <row r="425" spans="1:5" s="5" customFormat="1" x14ac:dyDescent="0.3">
      <c r="A425" s="4"/>
      <c r="C425" s="16"/>
      <c r="D425" s="16"/>
      <c r="E425" s="27"/>
    </row>
    <row r="426" spans="1:5" s="5" customFormat="1" x14ac:dyDescent="0.3">
      <c r="A426" s="4"/>
      <c r="C426" s="16"/>
      <c r="D426" s="16"/>
      <c r="E426" s="27"/>
    </row>
    <row r="427" spans="1:5" s="5" customFormat="1" x14ac:dyDescent="0.3">
      <c r="A427" s="4"/>
      <c r="B427" s="21"/>
      <c r="C427" s="16"/>
      <c r="D427" s="16"/>
      <c r="E427" s="27"/>
    </row>
    <row r="428" spans="1:5" s="5" customFormat="1" x14ac:dyDescent="0.3">
      <c r="A428" s="4"/>
      <c r="C428" s="16"/>
      <c r="D428" s="16"/>
      <c r="E428" s="27"/>
    </row>
    <row r="429" spans="1:5" s="5" customFormat="1" x14ac:dyDescent="0.3">
      <c r="A429" s="4"/>
      <c r="C429" s="16"/>
      <c r="D429" s="17"/>
      <c r="E429" s="27"/>
    </row>
    <row r="430" spans="1:5" s="5" customFormat="1" x14ac:dyDescent="0.3">
      <c r="A430" s="4"/>
      <c r="C430" s="16"/>
      <c r="D430" s="17"/>
      <c r="E430" s="27"/>
    </row>
    <row r="431" spans="1:5" s="5" customFormat="1" x14ac:dyDescent="0.3">
      <c r="A431" s="4"/>
      <c r="C431" s="16"/>
      <c r="D431" s="17"/>
      <c r="E431" s="27"/>
    </row>
    <row r="432" spans="1:5" s="5" customFormat="1" x14ac:dyDescent="0.3">
      <c r="A432" s="4"/>
      <c r="C432" s="16"/>
      <c r="D432" s="16"/>
      <c r="E432" s="27"/>
    </row>
    <row r="433" spans="1:5" s="5" customFormat="1" x14ac:dyDescent="0.3">
      <c r="A433" s="4"/>
      <c r="C433" s="16"/>
      <c r="D433" s="17"/>
      <c r="E433" s="27"/>
    </row>
    <row r="434" spans="1:5" s="5" customFormat="1" x14ac:dyDescent="0.3">
      <c r="A434" s="4"/>
      <c r="C434" s="16"/>
      <c r="D434" s="16"/>
      <c r="E434" s="27"/>
    </row>
    <row r="435" spans="1:5" s="5" customFormat="1" x14ac:dyDescent="0.3">
      <c r="A435" s="4"/>
      <c r="B435" s="6"/>
      <c r="C435" s="16"/>
      <c r="D435" s="16"/>
      <c r="E435" s="27"/>
    </row>
    <row r="436" spans="1:5" s="5" customFormat="1" x14ac:dyDescent="0.3">
      <c r="A436" s="4"/>
      <c r="C436" s="16"/>
      <c r="D436" s="16"/>
      <c r="E436" s="27"/>
    </row>
    <row r="437" spans="1:5" s="5" customFormat="1" x14ac:dyDescent="0.3">
      <c r="A437" s="4"/>
      <c r="C437" s="16"/>
      <c r="D437" s="16"/>
      <c r="E437" s="27"/>
    </row>
    <row r="438" spans="1:5" s="5" customFormat="1" x14ac:dyDescent="0.3">
      <c r="A438" s="4"/>
      <c r="C438" s="16"/>
      <c r="D438" s="17"/>
      <c r="E438" s="27"/>
    </row>
    <row r="439" spans="1:5" s="5" customFormat="1" x14ac:dyDescent="0.3">
      <c r="A439" s="4"/>
      <c r="B439" s="21"/>
      <c r="C439" s="16"/>
      <c r="D439" s="17"/>
      <c r="E439" s="27"/>
    </row>
    <row r="440" spans="1:5" s="5" customFormat="1" x14ac:dyDescent="0.3">
      <c r="A440" s="4"/>
      <c r="C440" s="16"/>
      <c r="D440" s="16"/>
      <c r="E440" s="27"/>
    </row>
    <row r="441" spans="1:5" s="5" customFormat="1" x14ac:dyDescent="0.3">
      <c r="A441" s="4"/>
      <c r="C441" s="16"/>
      <c r="D441" s="16"/>
      <c r="E441" s="27"/>
    </row>
    <row r="442" spans="1:5" s="5" customFormat="1" x14ac:dyDescent="0.3">
      <c r="A442" s="4"/>
      <c r="C442" s="16"/>
      <c r="D442" s="16"/>
      <c r="E442" s="27"/>
    </row>
    <row r="443" spans="1:5" s="5" customFormat="1" x14ac:dyDescent="0.3">
      <c r="A443" s="4"/>
      <c r="C443" s="16"/>
      <c r="D443" s="16"/>
      <c r="E443" s="27"/>
    </row>
    <row r="444" spans="1:5" s="5" customFormat="1" x14ac:dyDescent="0.3">
      <c r="A444" s="4"/>
      <c r="B444" s="21"/>
      <c r="C444" s="16"/>
      <c r="D444" s="16"/>
      <c r="E444" s="27"/>
    </row>
    <row r="445" spans="1:5" s="5" customFormat="1" x14ac:dyDescent="0.3">
      <c r="A445" s="4"/>
      <c r="C445" s="16"/>
      <c r="D445" s="16"/>
      <c r="E445" s="27"/>
    </row>
    <row r="446" spans="1:5" s="5" customFormat="1" x14ac:dyDescent="0.3">
      <c r="A446" s="4"/>
      <c r="C446" s="16"/>
      <c r="D446" s="16"/>
      <c r="E446" s="27"/>
    </row>
    <row r="447" spans="1:5" s="5" customFormat="1" x14ac:dyDescent="0.3">
      <c r="A447" s="4"/>
      <c r="C447" s="16"/>
      <c r="D447" s="16"/>
      <c r="E447" s="27"/>
    </row>
    <row r="448" spans="1:5" s="5" customFormat="1" x14ac:dyDescent="0.3">
      <c r="A448" s="4"/>
      <c r="B448" s="3"/>
      <c r="C448" s="16"/>
      <c r="D448" s="16"/>
      <c r="E448" s="27"/>
    </row>
    <row r="449" spans="1:5" s="5" customFormat="1" x14ac:dyDescent="0.3">
      <c r="A449" s="4"/>
      <c r="C449" s="16"/>
      <c r="D449" s="16"/>
      <c r="E449" s="27"/>
    </row>
    <row r="450" spans="1:5" s="5" customFormat="1" x14ac:dyDescent="0.3">
      <c r="A450" s="4"/>
      <c r="C450" s="16"/>
      <c r="D450" s="17"/>
      <c r="E450" s="27"/>
    </row>
    <row r="451" spans="1:5" s="5" customFormat="1" x14ac:dyDescent="0.3">
      <c r="A451" s="4"/>
      <c r="C451" s="16"/>
      <c r="D451" s="17"/>
      <c r="E451" s="27"/>
    </row>
    <row r="452" spans="1:5" s="5" customFormat="1" x14ac:dyDescent="0.3">
      <c r="A452" s="4"/>
      <c r="C452" s="16"/>
      <c r="D452" s="16"/>
      <c r="E452" s="27"/>
    </row>
    <row r="453" spans="1:5" s="5" customFormat="1" x14ac:dyDescent="0.3">
      <c r="A453" s="4"/>
      <c r="C453" s="16"/>
      <c r="D453" s="16"/>
      <c r="E453" s="27"/>
    </row>
    <row r="454" spans="1:5" s="5" customFormat="1" x14ac:dyDescent="0.3">
      <c r="A454" s="4"/>
      <c r="C454" s="16"/>
      <c r="D454" s="16"/>
      <c r="E454" s="27"/>
    </row>
    <row r="455" spans="1:5" s="5" customFormat="1" x14ac:dyDescent="0.3">
      <c r="A455" s="4"/>
      <c r="C455" s="16"/>
      <c r="D455" s="16"/>
      <c r="E455" s="27"/>
    </row>
    <row r="456" spans="1:5" s="5" customFormat="1" x14ac:dyDescent="0.3">
      <c r="A456" s="4"/>
      <c r="C456" s="16"/>
      <c r="D456" s="16"/>
      <c r="E456" s="27"/>
    </row>
    <row r="457" spans="1:5" s="5" customFormat="1" x14ac:dyDescent="0.3">
      <c r="A457" s="4"/>
      <c r="C457" s="16"/>
      <c r="D457" s="16"/>
      <c r="E457" s="27"/>
    </row>
    <row r="458" spans="1:5" s="5" customFormat="1" x14ac:dyDescent="0.3">
      <c r="A458" s="4"/>
      <c r="B458" s="21"/>
      <c r="C458" s="16"/>
      <c r="D458" s="16"/>
      <c r="E458" s="27"/>
    </row>
    <row r="459" spans="1:5" s="5" customFormat="1" x14ac:dyDescent="0.3">
      <c r="A459" s="4"/>
      <c r="B459" s="23"/>
      <c r="C459" s="19"/>
      <c r="D459" s="16"/>
      <c r="E459" s="27"/>
    </row>
    <row r="460" spans="1:5" s="5" customFormat="1" x14ac:dyDescent="0.3">
      <c r="A460" s="4"/>
      <c r="B460" s="23"/>
      <c r="C460" s="19"/>
      <c r="D460" s="19"/>
      <c r="E460" s="27"/>
    </row>
    <row r="461" spans="1:5" s="5" customFormat="1" x14ac:dyDescent="0.3">
      <c r="A461" s="4"/>
      <c r="C461" s="16"/>
      <c r="D461" s="19"/>
      <c r="E461" s="27"/>
    </row>
    <row r="462" spans="1:5" s="5" customFormat="1" x14ac:dyDescent="0.3">
      <c r="A462" s="4"/>
      <c r="B462"/>
      <c r="C462" s="16"/>
      <c r="D462" s="16"/>
      <c r="E462" s="27"/>
    </row>
    <row r="463" spans="1:5" s="5" customFormat="1" x14ac:dyDescent="0.3">
      <c r="A463" s="4"/>
      <c r="C463" s="16"/>
      <c r="D463" s="16"/>
      <c r="E463" s="27"/>
    </row>
    <row r="464" spans="1:5" s="5" customFormat="1" x14ac:dyDescent="0.3">
      <c r="A464" s="4"/>
      <c r="C464" s="16"/>
      <c r="D464" s="17"/>
      <c r="E464" s="27"/>
    </row>
    <row r="465" spans="1:5" s="5" customFormat="1" x14ac:dyDescent="0.3">
      <c r="A465" s="4"/>
      <c r="C465" s="16"/>
      <c r="D465" s="17"/>
      <c r="E465" s="27"/>
    </row>
    <row r="466" spans="1:5" s="5" customFormat="1" x14ac:dyDescent="0.3">
      <c r="A466" s="4"/>
      <c r="C466" s="16"/>
      <c r="D466" s="16"/>
      <c r="E466" s="27"/>
    </row>
    <row r="467" spans="1:5" s="5" customFormat="1" x14ac:dyDescent="0.3">
      <c r="A467" s="4"/>
      <c r="C467" s="16"/>
      <c r="D467" s="16"/>
      <c r="E467" s="27"/>
    </row>
    <row r="468" spans="1:5" x14ac:dyDescent="0.3">
      <c r="A468" s="4"/>
      <c r="B468" s="5"/>
      <c r="C468" s="16"/>
      <c r="D468" s="16"/>
      <c r="E468" s="27"/>
    </row>
    <row r="469" spans="1:5" x14ac:dyDescent="0.3">
      <c r="A469" s="4"/>
      <c r="B469" s="5"/>
      <c r="C469" s="16"/>
      <c r="D469" s="16"/>
      <c r="E469" s="27"/>
    </row>
    <row r="470" spans="1:5" x14ac:dyDescent="0.3">
      <c r="A470" s="4"/>
      <c r="B470" s="5"/>
      <c r="C470" s="16"/>
      <c r="D470" s="16"/>
      <c r="E470" s="27"/>
    </row>
    <row r="471" spans="1:5" x14ac:dyDescent="0.3">
      <c r="A471" s="4"/>
      <c r="B471" s="5"/>
      <c r="C471" s="16"/>
      <c r="D471" s="16"/>
      <c r="E471" s="27"/>
    </row>
    <row r="472" spans="1:5" x14ac:dyDescent="0.3">
      <c r="A472" s="4"/>
      <c r="B472" s="5"/>
      <c r="C472" s="16"/>
      <c r="D472" s="16"/>
      <c r="E472" s="27"/>
    </row>
    <row r="473" spans="1:5" x14ac:dyDescent="0.3">
      <c r="A473" s="4"/>
      <c r="B473" s="5"/>
      <c r="C473" s="16"/>
      <c r="D473" s="16"/>
      <c r="E473" s="27"/>
    </row>
    <row r="474" spans="1:5" x14ac:dyDescent="0.3">
      <c r="A474" s="4"/>
      <c r="B474" s="5"/>
      <c r="C474" s="16"/>
      <c r="D474" s="16"/>
      <c r="E474" s="27"/>
    </row>
    <row r="475" spans="1:5" ht="16.5" x14ac:dyDescent="0.3">
      <c r="A475" s="4"/>
      <c r="D475" s="16"/>
      <c r="E475" s="27"/>
    </row>
    <row r="476" spans="1:5" ht="16.5" x14ac:dyDescent="0.3">
      <c r="E476" s="27"/>
    </row>
    <row r="477" spans="1:5" ht="16.5" x14ac:dyDescent="0.3">
      <c r="E477" s="27"/>
    </row>
    <row r="478" spans="1:5" ht="16.5" x14ac:dyDescent="0.3">
      <c r="E478" s="27"/>
    </row>
    <row r="479" spans="1:5" ht="16.5" x14ac:dyDescent="0.3">
      <c r="E479" s="27"/>
    </row>
    <row r="480" spans="1:5" ht="16.5" x14ac:dyDescent="0.3">
      <c r="E480" s="27"/>
    </row>
    <row r="481" spans="5:5" ht="16.5" x14ac:dyDescent="0.3">
      <c r="E481" s="27"/>
    </row>
    <row r="482" spans="5:5" ht="16.5" x14ac:dyDescent="0.3">
      <c r="E482" s="27"/>
    </row>
    <row r="483" spans="5:5" ht="16.5" x14ac:dyDescent="0.3">
      <c r="E483" s="27"/>
    </row>
    <row r="484" spans="5:5" ht="16.5" x14ac:dyDescent="0.3">
      <c r="E484" s="27"/>
    </row>
    <row r="485" spans="5:5" ht="16.5" x14ac:dyDescent="0.3">
      <c r="E485" s="27"/>
    </row>
    <row r="486" spans="5:5" ht="16.5" x14ac:dyDescent="0.3">
      <c r="E486" s="27"/>
    </row>
    <row r="487" spans="5:5" ht="16.5" x14ac:dyDescent="0.3">
      <c r="E487" s="27"/>
    </row>
    <row r="488" spans="5:5" ht="16.5" x14ac:dyDescent="0.3">
      <c r="E488" s="27"/>
    </row>
    <row r="489" spans="5:5" ht="16.5" x14ac:dyDescent="0.3">
      <c r="E489" s="27"/>
    </row>
    <row r="490" spans="5:5" ht="16.5" x14ac:dyDescent="0.3">
      <c r="E490" s="27"/>
    </row>
    <row r="491" spans="5:5" ht="16.5" x14ac:dyDescent="0.3">
      <c r="E491" s="27"/>
    </row>
    <row r="492" spans="5:5" ht="16.5" x14ac:dyDescent="0.3">
      <c r="E492" s="27"/>
    </row>
    <row r="493" spans="5:5" ht="16.5" x14ac:dyDescent="0.3">
      <c r="E493" s="27"/>
    </row>
    <row r="494" spans="5:5" ht="16.5" x14ac:dyDescent="0.3">
      <c r="E494" s="27"/>
    </row>
    <row r="495" spans="5:5" ht="16.5" x14ac:dyDescent="0.3">
      <c r="E495" s="27"/>
    </row>
    <row r="496" spans="5:5" ht="16.5" x14ac:dyDescent="0.3">
      <c r="E496" s="27"/>
    </row>
    <row r="497" spans="5:5" ht="16.5" x14ac:dyDescent="0.3">
      <c r="E497" s="27"/>
    </row>
    <row r="498" spans="5:5" ht="16.5" x14ac:dyDescent="0.3">
      <c r="E498" s="27"/>
    </row>
    <row r="499" spans="5:5" ht="16.5" x14ac:dyDescent="0.3">
      <c r="E499" s="27"/>
    </row>
    <row r="500" spans="5:5" ht="16.5" x14ac:dyDescent="0.3">
      <c r="E500" s="27"/>
    </row>
    <row r="501" spans="5:5" ht="16.5" x14ac:dyDescent="0.3">
      <c r="E501" s="27"/>
    </row>
    <row r="502" spans="5:5" ht="16.5" x14ac:dyDescent="0.3">
      <c r="E502" s="27"/>
    </row>
    <row r="503" spans="5:5" ht="16.5" x14ac:dyDescent="0.3">
      <c r="E503" s="27"/>
    </row>
    <row r="504" spans="5:5" ht="16.5" x14ac:dyDescent="0.3">
      <c r="E504" s="27"/>
    </row>
    <row r="505" spans="5:5" ht="16.5" x14ac:dyDescent="0.3">
      <c r="E505" s="27"/>
    </row>
    <row r="506" spans="5:5" ht="16.5" x14ac:dyDescent="0.3">
      <c r="E506" s="27"/>
    </row>
    <row r="507" spans="5:5" ht="16.5" x14ac:dyDescent="0.3">
      <c r="E507" s="27"/>
    </row>
    <row r="508" spans="5:5" ht="16.5" x14ac:dyDescent="0.3">
      <c r="E508" s="27"/>
    </row>
    <row r="509" spans="5:5" ht="16.5" x14ac:dyDescent="0.3">
      <c r="E509" s="27"/>
    </row>
    <row r="510" spans="5:5" ht="16.5" x14ac:dyDescent="0.3">
      <c r="E510" s="27"/>
    </row>
    <row r="511" spans="5:5" ht="16.5" x14ac:dyDescent="0.3">
      <c r="E511" s="27"/>
    </row>
    <row r="512" spans="5:5" ht="16.5" x14ac:dyDescent="0.3">
      <c r="E512" s="27"/>
    </row>
    <row r="513" spans="5:5" ht="16.5" x14ac:dyDescent="0.3">
      <c r="E513" s="27"/>
    </row>
    <row r="514" spans="5:5" ht="16.5" x14ac:dyDescent="0.3">
      <c r="E514" s="27"/>
    </row>
    <row r="515" spans="5:5" ht="16.5" x14ac:dyDescent="0.3">
      <c r="E515" s="27"/>
    </row>
    <row r="516" spans="5:5" ht="16.5" x14ac:dyDescent="0.3">
      <c r="E516" s="27"/>
    </row>
    <row r="517" spans="5:5" ht="16.5" x14ac:dyDescent="0.3">
      <c r="E517" s="27"/>
    </row>
    <row r="518" spans="5:5" ht="16.5" x14ac:dyDescent="0.3">
      <c r="E518" s="27"/>
    </row>
    <row r="519" spans="5:5" ht="16.5" x14ac:dyDescent="0.3">
      <c r="E519" s="27"/>
    </row>
    <row r="520" spans="5:5" ht="16.5" x14ac:dyDescent="0.3">
      <c r="E520" s="27"/>
    </row>
    <row r="521" spans="5:5" ht="16.5" x14ac:dyDescent="0.3">
      <c r="E521" s="27"/>
    </row>
    <row r="522" spans="5:5" ht="16.5" x14ac:dyDescent="0.3">
      <c r="E522" s="27"/>
    </row>
    <row r="523" spans="5:5" ht="16.5" x14ac:dyDescent="0.3">
      <c r="E523" s="27"/>
    </row>
    <row r="524" spans="5:5" ht="16.5" x14ac:dyDescent="0.3">
      <c r="E524" s="27"/>
    </row>
    <row r="525" spans="5:5" ht="16.5" x14ac:dyDescent="0.3">
      <c r="E525" s="27"/>
    </row>
    <row r="526" spans="5:5" ht="16.5" x14ac:dyDescent="0.3">
      <c r="E526" s="27"/>
    </row>
    <row r="527" spans="5:5" ht="16.5" x14ac:dyDescent="0.3">
      <c r="E527" s="27"/>
    </row>
    <row r="528" spans="5:5" ht="16.5" x14ac:dyDescent="0.3">
      <c r="E528" s="27"/>
    </row>
    <row r="529" spans="5:5" ht="16.5" x14ac:dyDescent="0.3">
      <c r="E529" s="27"/>
    </row>
    <row r="530" spans="5:5" ht="16.5" x14ac:dyDescent="0.3">
      <c r="E530" s="27"/>
    </row>
    <row r="531" spans="5:5" ht="16.5" x14ac:dyDescent="0.3">
      <c r="E531" s="27"/>
    </row>
    <row r="532" spans="5:5" ht="16.5" x14ac:dyDescent="0.3">
      <c r="E532" s="27"/>
    </row>
    <row r="533" spans="5:5" ht="16.5" x14ac:dyDescent="0.3">
      <c r="E533" s="27"/>
    </row>
    <row r="534" spans="5:5" ht="16.5" x14ac:dyDescent="0.3">
      <c r="E534" s="27"/>
    </row>
    <row r="535" spans="5:5" ht="16.5" x14ac:dyDescent="0.3">
      <c r="E535" s="27"/>
    </row>
    <row r="536" spans="5:5" ht="16.5" x14ac:dyDescent="0.3">
      <c r="E536" s="27"/>
    </row>
    <row r="537" spans="5:5" ht="16.5" x14ac:dyDescent="0.3">
      <c r="E537" s="27"/>
    </row>
    <row r="538" spans="5:5" ht="16.5" x14ac:dyDescent="0.3">
      <c r="E538" s="27"/>
    </row>
    <row r="539" spans="5:5" ht="16.5" x14ac:dyDescent="0.3">
      <c r="E539" s="27"/>
    </row>
    <row r="540" spans="5:5" ht="16.5" x14ac:dyDescent="0.3">
      <c r="E540" s="27"/>
    </row>
    <row r="541" spans="5:5" ht="16.5" x14ac:dyDescent="0.3">
      <c r="E541" s="27"/>
    </row>
    <row r="542" spans="5:5" ht="16.5" x14ac:dyDescent="0.3">
      <c r="E542" s="27"/>
    </row>
    <row r="543" spans="5:5" ht="16.5" x14ac:dyDescent="0.3">
      <c r="E543" s="27"/>
    </row>
    <row r="544" spans="5:5" ht="16.5" x14ac:dyDescent="0.3">
      <c r="E544" s="27"/>
    </row>
    <row r="545" spans="5:5" ht="16.5" x14ac:dyDescent="0.3">
      <c r="E545" s="27"/>
    </row>
    <row r="546" spans="5:5" ht="16.5" x14ac:dyDescent="0.3">
      <c r="E546" s="27"/>
    </row>
    <row r="547" spans="5:5" ht="16.5" x14ac:dyDescent="0.3">
      <c r="E547" s="27"/>
    </row>
    <row r="548" spans="5:5" ht="16.5" x14ac:dyDescent="0.3">
      <c r="E548" s="27"/>
    </row>
    <row r="549" spans="5:5" ht="16.5" x14ac:dyDescent="0.3">
      <c r="E549" s="27"/>
    </row>
    <row r="550" spans="5:5" ht="16.5" x14ac:dyDescent="0.3">
      <c r="E550" s="27"/>
    </row>
    <row r="551" spans="5:5" ht="16.5" x14ac:dyDescent="0.3">
      <c r="E551" s="27"/>
    </row>
    <row r="552" spans="5:5" ht="16.5" x14ac:dyDescent="0.3">
      <c r="E552" s="27"/>
    </row>
    <row r="553" spans="5:5" ht="16.5" x14ac:dyDescent="0.3">
      <c r="E553" s="27"/>
    </row>
    <row r="554" spans="5:5" ht="16.5" x14ac:dyDescent="0.3">
      <c r="E554" s="27"/>
    </row>
    <row r="555" spans="5:5" ht="16.5" x14ac:dyDescent="0.3">
      <c r="E555" s="27"/>
    </row>
    <row r="556" spans="5:5" ht="16.5" x14ac:dyDescent="0.3">
      <c r="E556" s="27"/>
    </row>
    <row r="557" spans="5:5" ht="16.5" x14ac:dyDescent="0.3">
      <c r="E557" s="27"/>
    </row>
    <row r="558" spans="5:5" ht="16.5" x14ac:dyDescent="0.3">
      <c r="E558" s="27"/>
    </row>
    <row r="559" spans="5:5" ht="16.5" x14ac:dyDescent="0.3">
      <c r="E559" s="27"/>
    </row>
    <row r="560" spans="5:5" ht="16.5" x14ac:dyDescent="0.3">
      <c r="E560" s="27"/>
    </row>
    <row r="561" spans="5:5" ht="16.5" x14ac:dyDescent="0.3">
      <c r="E561" s="27"/>
    </row>
    <row r="562" spans="5:5" ht="16.5" x14ac:dyDescent="0.3">
      <c r="E562" s="27"/>
    </row>
    <row r="563" spans="5:5" ht="16.5" x14ac:dyDescent="0.3">
      <c r="E563" s="27"/>
    </row>
    <row r="564" spans="5:5" ht="16.5" x14ac:dyDescent="0.3">
      <c r="E564" s="27"/>
    </row>
    <row r="565" spans="5:5" ht="16.5" x14ac:dyDescent="0.3">
      <c r="E565" s="27"/>
    </row>
    <row r="566" spans="5:5" ht="16.5" x14ac:dyDescent="0.3">
      <c r="E566" s="27"/>
    </row>
    <row r="567" spans="5:5" ht="16.5" x14ac:dyDescent="0.3">
      <c r="E567" s="27"/>
    </row>
    <row r="568" spans="5:5" ht="16.5" x14ac:dyDescent="0.3">
      <c r="E568" s="27"/>
    </row>
    <row r="569" spans="5:5" ht="16.5" x14ac:dyDescent="0.3">
      <c r="E569" s="27"/>
    </row>
    <row r="570" spans="5:5" ht="16.5" x14ac:dyDescent="0.3">
      <c r="E570" s="27"/>
    </row>
    <row r="571" spans="5:5" ht="16.5" x14ac:dyDescent="0.3">
      <c r="E571" s="27"/>
    </row>
    <row r="572" spans="5:5" ht="16.5" x14ac:dyDescent="0.3">
      <c r="E572" s="27"/>
    </row>
    <row r="573" spans="5:5" ht="16.5" x14ac:dyDescent="0.3">
      <c r="E573" s="27"/>
    </row>
    <row r="574" spans="5:5" ht="16.5" x14ac:dyDescent="0.3">
      <c r="E574" s="27"/>
    </row>
    <row r="575" spans="5:5" ht="16.5" x14ac:dyDescent="0.3">
      <c r="E575" s="27"/>
    </row>
    <row r="576" spans="5:5" ht="16.5" x14ac:dyDescent="0.3">
      <c r="E576" s="27"/>
    </row>
    <row r="577" spans="5:5" ht="16.5" x14ac:dyDescent="0.3">
      <c r="E577" s="27"/>
    </row>
    <row r="578" spans="5:5" ht="16.5" x14ac:dyDescent="0.3">
      <c r="E578" s="27"/>
    </row>
    <row r="579" spans="5:5" ht="16.5" x14ac:dyDescent="0.3">
      <c r="E579" s="27"/>
    </row>
    <row r="580" spans="5:5" ht="16.5" x14ac:dyDescent="0.3">
      <c r="E580" s="27"/>
    </row>
    <row r="581" spans="5:5" ht="16.5" x14ac:dyDescent="0.3">
      <c r="E581" s="27"/>
    </row>
    <row r="582" spans="5:5" ht="16.5" x14ac:dyDescent="0.3">
      <c r="E582" s="27"/>
    </row>
    <row r="583" spans="5:5" ht="16.5" x14ac:dyDescent="0.3">
      <c r="E583" s="27"/>
    </row>
    <row r="584" spans="5:5" ht="16.5" x14ac:dyDescent="0.3">
      <c r="E584" s="27"/>
    </row>
    <row r="585" spans="5:5" ht="16.5" x14ac:dyDescent="0.3">
      <c r="E585" s="27"/>
    </row>
    <row r="586" spans="5:5" ht="16.5" x14ac:dyDescent="0.3">
      <c r="E586" s="27"/>
    </row>
    <row r="587" spans="5:5" ht="16.5" x14ac:dyDescent="0.3">
      <c r="E587" s="27"/>
    </row>
    <row r="588" spans="5:5" ht="16.5" x14ac:dyDescent="0.3">
      <c r="E588" s="27"/>
    </row>
    <row r="589" spans="5:5" ht="16.5" x14ac:dyDescent="0.3">
      <c r="E589" s="27"/>
    </row>
    <row r="590" spans="5:5" ht="16.5" x14ac:dyDescent="0.3">
      <c r="E590" s="27"/>
    </row>
    <row r="591" spans="5:5" ht="16.5" x14ac:dyDescent="0.3">
      <c r="E591" s="27"/>
    </row>
    <row r="592" spans="5:5" ht="16.5" x14ac:dyDescent="0.3">
      <c r="E592" s="27"/>
    </row>
    <row r="593" spans="5:5" ht="16.5" x14ac:dyDescent="0.3">
      <c r="E593" s="27"/>
    </row>
    <row r="594" spans="5:5" ht="16.5" x14ac:dyDescent="0.3">
      <c r="E594" s="27"/>
    </row>
    <row r="595" spans="5:5" ht="16.5" x14ac:dyDescent="0.3">
      <c r="E595" s="27"/>
    </row>
    <row r="596" spans="5:5" ht="16.5" x14ac:dyDescent="0.3">
      <c r="E596" s="27"/>
    </row>
    <row r="597" spans="5:5" ht="16.5" x14ac:dyDescent="0.3">
      <c r="E597" s="27"/>
    </row>
    <row r="598" spans="5:5" ht="16.5" x14ac:dyDescent="0.3">
      <c r="E598" s="27"/>
    </row>
    <row r="599" spans="5:5" ht="16.5" x14ac:dyDescent="0.3">
      <c r="E599" s="27"/>
    </row>
    <row r="600" spans="5:5" ht="16.5" x14ac:dyDescent="0.3">
      <c r="E600" s="27"/>
    </row>
    <row r="601" spans="5:5" ht="16.5" x14ac:dyDescent="0.3">
      <c r="E601" s="27"/>
    </row>
    <row r="602" spans="5:5" ht="16.5" x14ac:dyDescent="0.3">
      <c r="E602" s="27"/>
    </row>
    <row r="603" spans="5:5" ht="16.5" x14ac:dyDescent="0.3">
      <c r="E603" s="27"/>
    </row>
    <row r="604" spans="5:5" ht="16.5" x14ac:dyDescent="0.3">
      <c r="E604" s="27"/>
    </row>
    <row r="605" spans="5:5" ht="16.5" x14ac:dyDescent="0.3">
      <c r="E605" s="27"/>
    </row>
    <row r="606" spans="5:5" ht="16.5" x14ac:dyDescent="0.3">
      <c r="E606" s="27"/>
    </row>
    <row r="607" spans="5:5" ht="16.5" x14ac:dyDescent="0.3">
      <c r="E607" s="27"/>
    </row>
    <row r="608" spans="5:5" ht="16.5" x14ac:dyDescent="0.3">
      <c r="E608" s="27"/>
    </row>
    <row r="609" spans="5:5" ht="16.5" x14ac:dyDescent="0.3">
      <c r="E609" s="27"/>
    </row>
    <row r="610" spans="5:5" ht="16.5" x14ac:dyDescent="0.3">
      <c r="E610" s="27"/>
    </row>
    <row r="611" spans="5:5" ht="16.5" x14ac:dyDescent="0.3">
      <c r="E611" s="27"/>
    </row>
    <row r="612" spans="5:5" ht="16.5" x14ac:dyDescent="0.3">
      <c r="E612" s="27"/>
    </row>
    <row r="613" spans="5:5" ht="16.5" x14ac:dyDescent="0.3">
      <c r="E613" s="27"/>
    </row>
    <row r="614" spans="5:5" ht="16.5" x14ac:dyDescent="0.3">
      <c r="E614" s="27"/>
    </row>
    <row r="615" spans="5:5" ht="16.5" x14ac:dyDescent="0.3">
      <c r="E615" s="27"/>
    </row>
    <row r="616" spans="5:5" ht="16.5" x14ac:dyDescent="0.3">
      <c r="E616" s="27"/>
    </row>
    <row r="617" spans="5:5" ht="16.5" x14ac:dyDescent="0.3">
      <c r="E617" s="27"/>
    </row>
    <row r="618" spans="5:5" ht="16.5" x14ac:dyDescent="0.3">
      <c r="E618" s="27"/>
    </row>
    <row r="619" spans="5:5" ht="16.5" x14ac:dyDescent="0.3">
      <c r="E619" s="27"/>
    </row>
    <row r="620" spans="5:5" ht="16.5" x14ac:dyDescent="0.3">
      <c r="E620" s="27"/>
    </row>
    <row r="621" spans="5:5" ht="16.5" x14ac:dyDescent="0.3">
      <c r="E621" s="27"/>
    </row>
    <row r="622" spans="5:5" ht="16.5" x14ac:dyDescent="0.3">
      <c r="E622" s="27"/>
    </row>
    <row r="623" spans="5:5" ht="16.5" x14ac:dyDescent="0.3">
      <c r="E623" s="27"/>
    </row>
    <row r="624" spans="5:5" ht="16.5" x14ac:dyDescent="0.3">
      <c r="E624" s="27"/>
    </row>
    <row r="625" spans="5:5" ht="16.5" x14ac:dyDescent="0.3">
      <c r="E625" s="27"/>
    </row>
    <row r="626" spans="5:5" ht="16.5" x14ac:dyDescent="0.3">
      <c r="E626" s="27"/>
    </row>
    <row r="627" spans="5:5" ht="16.5" x14ac:dyDescent="0.3">
      <c r="E627" s="27"/>
    </row>
    <row r="628" spans="5:5" ht="16.5" x14ac:dyDescent="0.3">
      <c r="E628" s="27"/>
    </row>
    <row r="629" spans="5:5" ht="16.5" x14ac:dyDescent="0.3">
      <c r="E629" s="27"/>
    </row>
    <row r="630" spans="5:5" ht="16.5" x14ac:dyDescent="0.3">
      <c r="E630" s="27"/>
    </row>
    <row r="631" spans="5:5" ht="16.5" x14ac:dyDescent="0.3">
      <c r="E631" s="27"/>
    </row>
    <row r="632" spans="5:5" ht="16.5" x14ac:dyDescent="0.3">
      <c r="E632" s="27"/>
    </row>
    <row r="633" spans="5:5" ht="16.5" x14ac:dyDescent="0.3">
      <c r="E633" s="27"/>
    </row>
    <row r="634" spans="5:5" ht="16.5" x14ac:dyDescent="0.3">
      <c r="E634" s="27"/>
    </row>
    <row r="635" spans="5:5" ht="16.5" x14ac:dyDescent="0.3">
      <c r="E635" s="27"/>
    </row>
    <row r="636" spans="5:5" ht="16.5" x14ac:dyDescent="0.3">
      <c r="E636" s="27"/>
    </row>
    <row r="637" spans="5:5" ht="16.5" x14ac:dyDescent="0.3">
      <c r="E637" s="27"/>
    </row>
    <row r="638" spans="5:5" ht="16.5" x14ac:dyDescent="0.3">
      <c r="E638" s="27"/>
    </row>
    <row r="639" spans="5:5" ht="16.5" x14ac:dyDescent="0.3">
      <c r="E639" s="27"/>
    </row>
    <row r="640" spans="5:5" ht="16.5" x14ac:dyDescent="0.3">
      <c r="E640" s="27"/>
    </row>
    <row r="641" spans="5:5" ht="16.5" x14ac:dyDescent="0.3">
      <c r="E641" s="27"/>
    </row>
    <row r="642" spans="5:5" ht="16.5" x14ac:dyDescent="0.3">
      <c r="E642" s="27"/>
    </row>
    <row r="643" spans="5:5" ht="16.5" x14ac:dyDescent="0.3">
      <c r="E643" s="27"/>
    </row>
    <row r="644" spans="5:5" ht="16.5" x14ac:dyDescent="0.3">
      <c r="E644" s="27"/>
    </row>
    <row r="645" spans="5:5" ht="16.5" x14ac:dyDescent="0.3">
      <c r="E645" s="27"/>
    </row>
    <row r="646" spans="5:5" ht="16.5" x14ac:dyDescent="0.3">
      <c r="E646" s="27"/>
    </row>
    <row r="647" spans="5:5" ht="16.5" x14ac:dyDescent="0.3">
      <c r="E647" s="27"/>
    </row>
    <row r="648" spans="5:5" ht="16.5" x14ac:dyDescent="0.3">
      <c r="E648" s="27"/>
    </row>
    <row r="649" spans="5:5" ht="16.5" x14ac:dyDescent="0.3">
      <c r="E649" s="27"/>
    </row>
    <row r="650" spans="5:5" ht="16.5" x14ac:dyDescent="0.3">
      <c r="E650" s="27"/>
    </row>
    <row r="651" spans="5:5" ht="16.5" x14ac:dyDescent="0.3">
      <c r="E651" s="27"/>
    </row>
    <row r="652" spans="5:5" ht="16.5" x14ac:dyDescent="0.3">
      <c r="E652" s="27"/>
    </row>
    <row r="653" spans="5:5" ht="16.5" x14ac:dyDescent="0.3">
      <c r="E653" s="27"/>
    </row>
    <row r="654" spans="5:5" ht="16.5" x14ac:dyDescent="0.3">
      <c r="E654" s="27"/>
    </row>
    <row r="655" spans="5:5" ht="16.5" x14ac:dyDescent="0.3">
      <c r="E655" s="27"/>
    </row>
    <row r="656" spans="5:5" ht="16.5" x14ac:dyDescent="0.3">
      <c r="E656" s="27"/>
    </row>
    <row r="657" spans="5:5" ht="16.5" x14ac:dyDescent="0.3">
      <c r="E657" s="27"/>
    </row>
    <row r="658" spans="5:5" ht="16.5" x14ac:dyDescent="0.3">
      <c r="E658" s="27"/>
    </row>
    <row r="659" spans="5:5" ht="16.5" x14ac:dyDescent="0.3">
      <c r="E659" s="27"/>
    </row>
    <row r="660" spans="5:5" ht="16.5" x14ac:dyDescent="0.3">
      <c r="E660" s="27"/>
    </row>
    <row r="661" spans="5:5" ht="16.5" x14ac:dyDescent="0.3">
      <c r="E661" s="27"/>
    </row>
    <row r="662" spans="5:5" ht="16.5" x14ac:dyDescent="0.3">
      <c r="E662" s="27"/>
    </row>
    <row r="663" spans="5:5" ht="16.5" x14ac:dyDescent="0.3">
      <c r="E663" s="27"/>
    </row>
    <row r="664" spans="5:5" ht="16.5" x14ac:dyDescent="0.3">
      <c r="E664" s="27"/>
    </row>
    <row r="665" spans="5:5" ht="16.5" x14ac:dyDescent="0.3">
      <c r="E665" s="27"/>
    </row>
    <row r="666" spans="5:5" ht="16.5" x14ac:dyDescent="0.3">
      <c r="E666" s="27"/>
    </row>
    <row r="667" spans="5:5" ht="16.5" x14ac:dyDescent="0.3">
      <c r="E667" s="27"/>
    </row>
    <row r="668" spans="5:5" ht="16.5" x14ac:dyDescent="0.3">
      <c r="E668" s="27"/>
    </row>
    <row r="669" spans="5:5" ht="16.5" x14ac:dyDescent="0.3">
      <c r="E669" s="27"/>
    </row>
    <row r="670" spans="5:5" ht="16.5" x14ac:dyDescent="0.3">
      <c r="E670" s="27"/>
    </row>
    <row r="671" spans="5:5" ht="16.5" x14ac:dyDescent="0.3">
      <c r="E671" s="27"/>
    </row>
    <row r="672" spans="5:5" ht="16.5" x14ac:dyDescent="0.3">
      <c r="E672" s="27"/>
    </row>
    <row r="673" spans="5:5" ht="16.5" x14ac:dyDescent="0.3">
      <c r="E673" s="27"/>
    </row>
    <row r="674" spans="5:5" ht="16.5" x14ac:dyDescent="0.3">
      <c r="E674" s="27"/>
    </row>
    <row r="675" spans="5:5" ht="16.5" x14ac:dyDescent="0.3">
      <c r="E675" s="27"/>
    </row>
    <row r="676" spans="5:5" ht="16.5" x14ac:dyDescent="0.3">
      <c r="E676" s="27"/>
    </row>
    <row r="677" spans="5:5" ht="16.5" x14ac:dyDescent="0.3">
      <c r="E677" s="27"/>
    </row>
    <row r="678" spans="5:5" ht="16.5" x14ac:dyDescent="0.3">
      <c r="E678" s="27"/>
    </row>
    <row r="679" spans="5:5" ht="16.5" x14ac:dyDescent="0.3">
      <c r="E679" s="27"/>
    </row>
    <row r="680" spans="5:5" ht="16.5" x14ac:dyDescent="0.3">
      <c r="E680" s="27"/>
    </row>
    <row r="681" spans="5:5" ht="16.5" x14ac:dyDescent="0.3">
      <c r="E681" s="27"/>
    </row>
    <row r="682" spans="5:5" ht="16.5" x14ac:dyDescent="0.3">
      <c r="E682" s="27"/>
    </row>
  </sheetData>
  <mergeCells count="4">
    <mergeCell ref="G151:H151"/>
    <mergeCell ref="I151:J151"/>
    <mergeCell ref="K151:L151"/>
    <mergeCell ref="M151:N151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4:K22"/>
  <sheetViews>
    <sheetView topLeftCell="A5" workbookViewId="0">
      <selection activeCell="K11" sqref="K11"/>
    </sheetView>
  </sheetViews>
  <sheetFormatPr baseColWidth="10" defaultColWidth="11.42578125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1.85546875" bestFit="1" customWidth="1"/>
    <col min="8" max="8" width="12.5703125" bestFit="1" customWidth="1"/>
    <col min="9" max="9" width="11.7109375" customWidth="1"/>
    <col min="11" max="11" width="12.28515625" bestFit="1" customWidth="1"/>
  </cols>
  <sheetData>
    <row r="4" spans="1:11" ht="19.5" customHeight="1" thickBot="1" x14ac:dyDescent="0.3">
      <c r="E4" s="46"/>
    </row>
    <row r="5" spans="1:11" ht="26.25" thickBot="1" x14ac:dyDescent="0.25">
      <c r="A5" s="100"/>
      <c r="B5" s="249" t="s">
        <v>39</v>
      </c>
      <c r="C5" s="196" t="s">
        <v>40</v>
      </c>
      <c r="D5" s="173" t="s">
        <v>41</v>
      </c>
      <c r="E5" s="250" t="s">
        <v>30</v>
      </c>
      <c r="F5" s="101" t="s">
        <v>42</v>
      </c>
      <c r="G5" s="102" t="s">
        <v>43</v>
      </c>
      <c r="H5" s="251" t="s">
        <v>44</v>
      </c>
      <c r="I5" s="252" t="s">
        <v>45</v>
      </c>
    </row>
    <row r="6" spans="1:11" ht="27" customHeight="1" thickBot="1" x14ac:dyDescent="0.25">
      <c r="A6" s="167" t="s">
        <v>46</v>
      </c>
      <c r="B6" s="168"/>
      <c r="C6" s="168"/>
      <c r="D6" s="169"/>
      <c r="E6" s="170">
        <f>'CAJA JUJUY'!E2</f>
        <v>132320.71175685339</v>
      </c>
      <c r="F6" s="170">
        <f>'CAJA JUJUY'!G2</f>
        <v>0</v>
      </c>
      <c r="G6" s="171">
        <f>'CAJA JUJUY'!I2</f>
        <v>0</v>
      </c>
      <c r="H6" s="172">
        <f>'CAJA JUJUY'!K2</f>
        <v>3195</v>
      </c>
      <c r="I6" s="177">
        <f>'CAJA JUJUY'!M2</f>
        <v>0</v>
      </c>
      <c r="K6" s="47"/>
    </row>
    <row r="7" spans="1:11" ht="15.75" thickBot="1" x14ac:dyDescent="0.35">
      <c r="A7" s="89" t="s">
        <v>47</v>
      </c>
      <c r="B7" s="159">
        <f>SUM('CAJA JUJUY'!C6:C10)</f>
        <v>104097.51000000001</v>
      </c>
      <c r="C7" s="197">
        <f>SUM('CAJA JUJUY'!C12:C13)</f>
        <v>7000.49</v>
      </c>
      <c r="D7" s="174">
        <f>SUM('CAJA JUJUY'!D4:D5)+'CAJA JUJUY'!D11</f>
        <v>119909.79000000001</v>
      </c>
      <c r="E7" s="160">
        <f>+B7+C7-D7+E6</f>
        <v>123508.92175685339</v>
      </c>
      <c r="F7" s="191"/>
      <c r="G7" s="192"/>
      <c r="H7" s="122"/>
      <c r="I7" s="253"/>
      <c r="J7" s="195"/>
      <c r="K7" s="47"/>
    </row>
    <row r="8" spans="1:11" ht="15.75" thickBot="1" x14ac:dyDescent="0.35">
      <c r="A8" s="89" t="s">
        <v>48</v>
      </c>
      <c r="B8" s="159">
        <f>SUM('CAJA JUJUY'!C14:C21)</f>
        <v>132084.06</v>
      </c>
      <c r="C8" s="198">
        <f>SUM('CAJA JUJUY'!C23:C24)</f>
        <v>0</v>
      </c>
      <c r="D8" s="175">
        <f>SUM('CAJA JUJUY'!D14:D15)+'CAJA JUJUY'!D22</f>
        <v>156632.07999999999</v>
      </c>
      <c r="E8" s="160">
        <f>+B8+C8-D8+E7-F8</f>
        <v>98960.901756853404</v>
      </c>
      <c r="F8" s="191"/>
      <c r="G8" s="193"/>
      <c r="H8" s="123"/>
      <c r="I8" s="253"/>
      <c r="J8" s="195">
        <v>158782.71</v>
      </c>
      <c r="K8" s="47">
        <f>B8-J8</f>
        <v>-26698.649999999994</v>
      </c>
    </row>
    <row r="9" spans="1:11" ht="15.75" thickBot="1" x14ac:dyDescent="0.35">
      <c r="A9" s="89" t="s">
        <v>49</v>
      </c>
      <c r="B9" s="159">
        <f>SUM('CAJA JUJUY'!C25:C36)</f>
        <v>26698.65</v>
      </c>
      <c r="C9" s="198"/>
      <c r="D9" s="175">
        <f>SUM('CAJA JUJUY'!D27:D28)</f>
        <v>0</v>
      </c>
      <c r="E9" s="160">
        <f>+B9+C9-D9+E8-F9</f>
        <v>125659.55175685341</v>
      </c>
      <c r="F9" s="191"/>
      <c r="G9" s="193"/>
      <c r="H9" s="124"/>
      <c r="I9" s="253"/>
      <c r="J9">
        <v>0</v>
      </c>
      <c r="K9" s="47">
        <f>B9-J9</f>
        <v>26698.65</v>
      </c>
    </row>
    <row r="10" spans="1:11" ht="15.75" thickBot="1" x14ac:dyDescent="0.35">
      <c r="A10" s="89" t="s">
        <v>50</v>
      </c>
      <c r="B10" s="159">
        <f>SUM('CAJA JUJUY'!C40:C46)</f>
        <v>0</v>
      </c>
      <c r="C10" s="198"/>
      <c r="D10" s="175">
        <f>SUM('CAJA JUJUY'!D40:D41)</f>
        <v>0</v>
      </c>
      <c r="E10" s="160">
        <f t="shared" ref="E10:E18" si="0">+B10+C10-D10+E9</f>
        <v>125659.55175685341</v>
      </c>
      <c r="F10" s="191"/>
      <c r="G10" s="193"/>
      <c r="H10" s="123"/>
      <c r="I10" s="253"/>
      <c r="K10" s="47"/>
    </row>
    <row r="11" spans="1:11" ht="15.75" thickBot="1" x14ac:dyDescent="0.35">
      <c r="A11" s="89" t="s">
        <v>51</v>
      </c>
      <c r="B11" s="159">
        <f>SUM('CAJA JUJUY'!C50:C58)</f>
        <v>0</v>
      </c>
      <c r="C11" s="198"/>
      <c r="D11" s="175">
        <f>SUM('CAJA JUJUY'!D52:D53)</f>
        <v>0</v>
      </c>
      <c r="E11" s="160">
        <f t="shared" si="0"/>
        <v>125659.55175685341</v>
      </c>
      <c r="F11" s="191"/>
      <c r="G11" s="193"/>
      <c r="H11" s="123"/>
      <c r="I11" s="253"/>
      <c r="K11" s="47"/>
    </row>
    <row r="12" spans="1:11" ht="15.75" thickBot="1" x14ac:dyDescent="0.35">
      <c r="A12" s="89" t="s">
        <v>52</v>
      </c>
      <c r="B12" s="159">
        <f>SUM('CAJA JUJUY'!C62:C69)</f>
        <v>0</v>
      </c>
      <c r="C12" s="198"/>
      <c r="D12" s="175">
        <f>SUM('CAJA JUJUY'!D62:D63)</f>
        <v>0</v>
      </c>
      <c r="E12" s="160">
        <f t="shared" si="0"/>
        <v>125659.55175685341</v>
      </c>
      <c r="F12" s="191"/>
      <c r="G12" s="193"/>
      <c r="H12" s="123"/>
      <c r="I12" s="253"/>
      <c r="K12" s="47"/>
    </row>
    <row r="13" spans="1:11" ht="15.75" thickBot="1" x14ac:dyDescent="0.35">
      <c r="A13" s="89" t="s">
        <v>53</v>
      </c>
      <c r="B13" s="159">
        <f>SUM('CAJA JUJUY'!C73:C79)</f>
        <v>0</v>
      </c>
      <c r="C13" s="198"/>
      <c r="D13" s="175">
        <f>SUM('CAJA JUJUY'!D73:D74)</f>
        <v>0</v>
      </c>
      <c r="E13" s="160">
        <f t="shared" si="0"/>
        <v>125659.55175685341</v>
      </c>
      <c r="F13" s="191"/>
      <c r="G13" s="193"/>
      <c r="H13" s="123"/>
      <c r="I13" s="253"/>
      <c r="K13" s="47"/>
    </row>
    <row r="14" spans="1:11" ht="15.75" thickBot="1" x14ac:dyDescent="0.35">
      <c r="A14" s="89" t="s">
        <v>54</v>
      </c>
      <c r="B14" s="159">
        <f>SUM('CAJA JUJUY'!C83:C90)</f>
        <v>0</v>
      </c>
      <c r="C14" s="198"/>
      <c r="D14" s="175">
        <f>SUM('CAJA JUJUY'!D83:D84)</f>
        <v>0</v>
      </c>
      <c r="E14" s="160">
        <f t="shared" si="0"/>
        <v>125659.55175685341</v>
      </c>
      <c r="F14" s="191"/>
      <c r="G14" s="193"/>
      <c r="H14" s="123"/>
      <c r="I14" s="253"/>
      <c r="K14" s="47"/>
    </row>
    <row r="15" spans="1:11" ht="15.75" thickBot="1" x14ac:dyDescent="0.35">
      <c r="A15" s="89" t="s">
        <v>55</v>
      </c>
      <c r="B15" s="159">
        <f>SUM('CAJA JUJUY'!C94:C103)</f>
        <v>0</v>
      </c>
      <c r="C15" s="198"/>
      <c r="D15" s="175">
        <f>SUM('CAJA JUJUY'!D95:D97)</f>
        <v>0</v>
      </c>
      <c r="E15" s="160">
        <f>+B15+C15-D15+E14</f>
        <v>125659.55175685341</v>
      </c>
      <c r="F15" s="200"/>
      <c r="G15" s="193"/>
      <c r="H15" s="123"/>
      <c r="I15" s="253"/>
      <c r="K15" s="47"/>
    </row>
    <row r="16" spans="1:11" ht="15.75" thickBot="1" x14ac:dyDescent="0.35">
      <c r="A16" s="89" t="s">
        <v>56</v>
      </c>
      <c r="B16" s="159">
        <f>SUM('CAJA JUJUY'!C108:C116)</f>
        <v>0</v>
      </c>
      <c r="C16" s="198"/>
      <c r="D16" s="175">
        <f>SUM('CAJA JUJUY'!D108:D109)</f>
        <v>0</v>
      </c>
      <c r="E16" s="160">
        <f t="shared" si="0"/>
        <v>125659.55175685341</v>
      </c>
      <c r="F16" s="191"/>
      <c r="G16" s="193"/>
      <c r="H16" s="123"/>
      <c r="I16" s="253"/>
    </row>
    <row r="17" spans="1:11" ht="15.75" thickBot="1" x14ac:dyDescent="0.35">
      <c r="A17" s="89" t="s">
        <v>57</v>
      </c>
      <c r="B17" s="159">
        <f>SUM('CAJA JUJUY'!C120:C126)</f>
        <v>0</v>
      </c>
      <c r="C17" s="198"/>
      <c r="D17" s="175">
        <f>SUM('CAJA JUJUY'!D120:D121)</f>
        <v>0</v>
      </c>
      <c r="E17" s="160">
        <f t="shared" si="0"/>
        <v>125659.55175685341</v>
      </c>
      <c r="F17" s="90"/>
      <c r="G17" s="91"/>
      <c r="H17" s="125"/>
      <c r="I17" s="253"/>
    </row>
    <row r="18" spans="1:11" ht="15.75" thickBot="1" x14ac:dyDescent="0.35">
      <c r="A18" s="89" t="s">
        <v>58</v>
      </c>
      <c r="B18" s="159">
        <f>SUM('CAJA JUJUY'!C130:C141)</f>
        <v>0</v>
      </c>
      <c r="C18" s="199"/>
      <c r="D18" s="176">
        <f>SUM('CAJA JUJUY'!D131:D132)</f>
        <v>0</v>
      </c>
      <c r="E18" s="160">
        <f t="shared" si="0"/>
        <v>125659.55175685341</v>
      </c>
      <c r="F18" s="90"/>
      <c r="G18" s="91"/>
      <c r="H18" s="125"/>
      <c r="I18" s="253"/>
    </row>
    <row r="19" spans="1:11" ht="26.25" thickBot="1" x14ac:dyDescent="0.25">
      <c r="A19" s="99" t="s">
        <v>59</v>
      </c>
      <c r="B19" s="256">
        <f>SUM(B7:B18)</f>
        <v>262880.22000000003</v>
      </c>
      <c r="C19" s="257">
        <f>SUM(C7:C18)</f>
        <v>7000.49</v>
      </c>
      <c r="D19" s="258">
        <f>SUM(D7:D18)</f>
        <v>276541.87</v>
      </c>
      <c r="E19" s="259">
        <f>E18</f>
        <v>125659.55175685341</v>
      </c>
      <c r="F19" s="92">
        <f>SUM(F6:F18)</f>
        <v>0</v>
      </c>
      <c r="G19" s="93">
        <f>SUM(G6:G18)</f>
        <v>0</v>
      </c>
      <c r="H19" s="255">
        <f>SUM(H6:H18)</f>
        <v>3195</v>
      </c>
      <c r="I19" s="254">
        <f>SUM(I6:I18)</f>
        <v>0</v>
      </c>
    </row>
    <row r="20" spans="1:11" x14ac:dyDescent="0.2">
      <c r="E20" s="47"/>
      <c r="F20" s="48"/>
      <c r="K20" s="47">
        <f>SUM(K6:K19)</f>
        <v>0</v>
      </c>
    </row>
    <row r="21" spans="1:11" x14ac:dyDescent="0.2">
      <c r="B21" s="47">
        <f>B19-C22</f>
        <v>262880.22000000003</v>
      </c>
    </row>
    <row r="22" spans="1:11" x14ac:dyDescent="0.2">
      <c r="C22" s="260"/>
    </row>
  </sheetData>
  <phoneticPr fontId="1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3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44.28515625" customWidth="1"/>
    <col min="2" max="2" width="43.28515625" bestFit="1" customWidth="1"/>
  </cols>
  <sheetData>
    <row r="3" spans="1:3" x14ac:dyDescent="0.2">
      <c r="A3" t="s">
        <v>2</v>
      </c>
      <c r="B3" t="s">
        <v>60</v>
      </c>
    </row>
    <row r="4" spans="1:3" x14ac:dyDescent="0.2">
      <c r="A4" t="s">
        <v>3</v>
      </c>
      <c r="B4" t="s">
        <v>61</v>
      </c>
    </row>
    <row r="5" spans="1:3" x14ac:dyDescent="0.2">
      <c r="A5" t="s">
        <v>6</v>
      </c>
      <c r="B5" t="s">
        <v>62</v>
      </c>
    </row>
    <row r="6" spans="1:3" x14ac:dyDescent="0.2">
      <c r="A6" t="s">
        <v>63</v>
      </c>
      <c r="B6" s="3" t="s">
        <v>64</v>
      </c>
    </row>
    <row r="7" spans="1:3" x14ac:dyDescent="0.2">
      <c r="A7" t="s">
        <v>7</v>
      </c>
      <c r="B7" t="s">
        <v>65</v>
      </c>
    </row>
    <row r="8" spans="1:3" x14ac:dyDescent="0.2">
      <c r="A8" t="s">
        <v>66</v>
      </c>
      <c r="B8" t="s">
        <v>67</v>
      </c>
    </row>
    <row r="9" spans="1:3" x14ac:dyDescent="0.2">
      <c r="A9" t="s">
        <v>9</v>
      </c>
      <c r="B9" s="3" t="s">
        <v>68</v>
      </c>
    </row>
    <row r="10" spans="1:3" x14ac:dyDescent="0.2">
      <c r="A10" t="s">
        <v>10</v>
      </c>
      <c r="B10" t="s">
        <v>69</v>
      </c>
    </row>
    <row r="11" spans="1:3" x14ac:dyDescent="0.2">
      <c r="B11" t="s">
        <v>70</v>
      </c>
    </row>
    <row r="12" spans="1:3" x14ac:dyDescent="0.2">
      <c r="A12" s="3" t="s">
        <v>71</v>
      </c>
    </row>
    <row r="13" spans="1:3" x14ac:dyDescent="0.2">
      <c r="A13" t="s">
        <v>69</v>
      </c>
      <c r="B13" t="s">
        <v>72</v>
      </c>
    </row>
    <row r="16" spans="1:3" ht="15" x14ac:dyDescent="0.3">
      <c r="A16" s="127" t="s">
        <v>73</v>
      </c>
      <c r="B16" s="126"/>
      <c r="C16" s="126"/>
    </row>
    <row r="17" spans="1:2" ht="15" x14ac:dyDescent="0.3">
      <c r="A17" s="105" t="s">
        <v>74</v>
      </c>
    </row>
    <row r="18" spans="1:2" x14ac:dyDescent="0.2">
      <c r="A18" s="115" t="s">
        <v>75</v>
      </c>
    </row>
    <row r="22" spans="1:2" ht="15" x14ac:dyDescent="0.2">
      <c r="B22" s="201"/>
    </row>
    <row r="23" spans="1:2" ht="15" x14ac:dyDescent="0.2">
      <c r="A23" s="3"/>
      <c r="B23" s="201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D4C11-B953-4387-B325-B0900D86223F}">
  <ds:schemaRefs>
    <ds:schemaRef ds:uri="http://purl.org/dc/elements/1.1/"/>
    <ds:schemaRef ds:uri="c283789d-a58a-43ff-9492-16dcb6d1c0a7"/>
    <ds:schemaRef ds:uri="http://www.w3.org/XML/1998/namespace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625A21-8C88-4F7E-B126-85D763052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D97C9-4069-4EEE-89B0-711948D36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JUJUY</vt:lpstr>
      <vt:lpstr>CAJA JUJUY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Sylvia Garcia</cp:lastModifiedBy>
  <cp:revision/>
  <dcterms:created xsi:type="dcterms:W3CDTF">2010-01-14T12:37:43Z</dcterms:created>
  <dcterms:modified xsi:type="dcterms:W3CDTF">2022-09-08T18:59:32Z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