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hidePivotFieldList="1"/>
  <mc:AlternateContent xmlns:mc="http://schemas.openxmlformats.org/markup-compatibility/2006">
    <mc:Choice Requires="x15">
      <x15ac:absPath xmlns:x15ac="http://schemas.microsoft.com/office/spreadsheetml/2010/11/ac" url="C:\Users\SylviaGarcia\Documents\administracion\1  NAP\NAP UAQ (San Juan)\"/>
    </mc:Choice>
  </mc:AlternateContent>
  <xr:revisionPtr revIDLastSave="0" documentId="8_{8FB140E7-CF00-4898-810A-D5D043FE9C19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CTA CTE IXP SAN JUAN" sheetId="2" r:id="rId1"/>
    <sheet name="CAJA SAN JUAN" sheetId="1" r:id="rId2"/>
    <sheet name="Gráfico" sheetId="3" r:id="rId3"/>
    <sheet name="Hoja1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1" i="3" l="1"/>
  <c r="B10" i="3"/>
  <c r="E206" i="1"/>
  <c r="I9" i="3"/>
  <c r="D10" i="3"/>
  <c r="C45" i="1"/>
  <c r="D9" i="3" l="1"/>
  <c r="C9" i="3"/>
  <c r="B9" i="3"/>
  <c r="C33" i="1"/>
  <c r="I8" i="3" l="1"/>
  <c r="E205" i="1"/>
  <c r="D8" i="3"/>
  <c r="C8" i="3"/>
  <c r="B8" i="3"/>
  <c r="C20" i="1"/>
  <c r="D7" i="3"/>
  <c r="C7" i="3"/>
  <c r="B7" i="3"/>
  <c r="E204" i="1"/>
  <c r="I7" i="3"/>
  <c r="D18" i="3"/>
  <c r="D17" i="3"/>
  <c r="D16" i="3"/>
  <c r="D15" i="3"/>
  <c r="D14" i="3"/>
  <c r="D13" i="3"/>
  <c r="D12" i="3"/>
  <c r="D11" i="3"/>
  <c r="E193" i="1" l="1"/>
  <c r="E198" i="1"/>
  <c r="E189" i="1"/>
  <c r="E51" i="2"/>
  <c r="F51" i="2"/>
  <c r="G51" i="2"/>
  <c r="H51" i="2"/>
  <c r="I51" i="2"/>
  <c r="J51" i="2"/>
  <c r="K51" i="2"/>
  <c r="L51" i="2"/>
  <c r="M51" i="2"/>
  <c r="N51" i="2"/>
  <c r="O51" i="2"/>
  <c r="P51" i="2"/>
  <c r="Q51" i="2"/>
  <c r="B100" i="2"/>
  <c r="B89" i="2"/>
  <c r="B87" i="2"/>
  <c r="B85" i="2"/>
  <c r="B83" i="2"/>
  <c r="B81" i="2"/>
  <c r="B79" i="2"/>
  <c r="B77" i="2"/>
  <c r="B75" i="2"/>
  <c r="B73" i="2"/>
  <c r="B71" i="2"/>
  <c r="B69" i="2"/>
  <c r="B67" i="2"/>
  <c r="B18" i="3"/>
  <c r="B17" i="3"/>
  <c r="B16" i="3"/>
  <c r="B15" i="3"/>
  <c r="B14" i="3"/>
  <c r="B13" i="3"/>
  <c r="B12" i="3"/>
  <c r="E203" i="1"/>
  <c r="E212" i="1" s="1"/>
  <c r="M187" i="1"/>
  <c r="D51" i="2"/>
  <c r="C51" i="2"/>
  <c r="R95" i="2"/>
  <c r="R71" i="2"/>
  <c r="C9" i="2" s="1"/>
  <c r="I6" i="3"/>
  <c r="I19" i="3" s="1"/>
  <c r="H6" i="3"/>
  <c r="H19" i="3"/>
  <c r="G6" i="3"/>
  <c r="G19" i="3"/>
  <c r="F6" i="3"/>
  <c r="F19" i="3" s="1"/>
  <c r="E2" i="1"/>
  <c r="R105" i="2"/>
  <c r="H187" i="1"/>
  <c r="I187" i="1"/>
  <c r="J187" i="1"/>
  <c r="K187" i="1"/>
  <c r="L187" i="1"/>
  <c r="N187" i="1"/>
  <c r="R67" i="2"/>
  <c r="C7" i="2" s="1"/>
  <c r="R69" i="2"/>
  <c r="C8" i="2" s="1"/>
  <c r="R73" i="2"/>
  <c r="C10" i="2" s="1"/>
  <c r="R75" i="2"/>
  <c r="C11" i="2" s="1"/>
  <c r="R77" i="2"/>
  <c r="C12" i="2" s="1"/>
  <c r="R79" i="2"/>
  <c r="C13" i="2" s="1"/>
  <c r="R81" i="2"/>
  <c r="C14" i="2" s="1"/>
  <c r="R83" i="2"/>
  <c r="C15" i="2" s="1"/>
  <c r="R85" i="2"/>
  <c r="C16" i="2" s="1"/>
  <c r="R87" i="2"/>
  <c r="C17" i="2" s="1"/>
  <c r="R89" i="2"/>
  <c r="C18" i="2" s="1"/>
  <c r="R91" i="2"/>
  <c r="C19" i="2"/>
  <c r="R93" i="2"/>
  <c r="C20" i="2"/>
  <c r="R97" i="2"/>
  <c r="C21" i="2"/>
  <c r="R99" i="2"/>
  <c r="C22" i="2"/>
  <c r="R101" i="2"/>
  <c r="R103" i="2"/>
  <c r="E187" i="1"/>
  <c r="G187" i="1"/>
  <c r="E6" i="1" l="1"/>
  <c r="E7" i="1" s="1"/>
  <c r="E8" i="1" s="1"/>
  <c r="E9" i="1" s="1"/>
  <c r="E10" i="1" s="1"/>
  <c r="E11" i="1" s="1"/>
  <c r="E12" i="1" s="1"/>
  <c r="E13" i="1" s="1"/>
  <c r="E4" i="1"/>
  <c r="E5" i="1" s="1"/>
  <c r="I188" i="1"/>
  <c r="G188" i="1"/>
  <c r="C27" i="2"/>
  <c r="E6" i="3"/>
  <c r="E7" i="3" s="1"/>
  <c r="E8" i="3" s="1"/>
  <c r="E9" i="3" s="1"/>
  <c r="E10" i="3" s="1"/>
  <c r="E11" i="3" s="1"/>
  <c r="E12" i="3" s="1"/>
  <c r="E13" i="3" s="1"/>
  <c r="E14" i="3" s="1"/>
  <c r="E15" i="3" s="1"/>
  <c r="E16" i="3" s="1"/>
  <c r="E17" i="3" s="1"/>
  <c r="E18" i="3" s="1"/>
  <c r="E19" i="3" s="1"/>
  <c r="E195" i="1"/>
  <c r="C19" i="3"/>
  <c r="M188" i="1"/>
  <c r="K188" i="1"/>
  <c r="E200" i="1"/>
  <c r="E191" i="1"/>
  <c r="D19" i="3"/>
  <c r="B19" i="3"/>
  <c r="S106" i="2" s="1"/>
  <c r="R51" i="2"/>
  <c r="R106" i="2"/>
  <c r="E14" i="1" l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T106" i="2"/>
  <c r="E28" i="1" l="1"/>
  <c r="E29" i="1" s="1"/>
  <c r="E30" i="1" s="1"/>
  <c r="E31" i="1" s="1"/>
  <c r="E32" i="1" s="1"/>
  <c r="E33" i="1" s="1"/>
  <c r="E34" i="1" s="1"/>
  <c r="E35" i="1" s="1"/>
  <c r="E36" i="1" s="1"/>
  <c r="E37" i="1" s="1"/>
  <c r="E38" i="1" s="1"/>
  <c r="E39" i="1" s="1"/>
  <c r="E40" i="1" s="1"/>
  <c r="E41" i="1" s="1"/>
  <c r="E42" i="1" s="1"/>
  <c r="E43" i="1" s="1"/>
  <c r="E44" i="1" s="1"/>
  <c r="E45" i="1" s="1"/>
  <c r="E46" i="1" s="1"/>
  <c r="E47" i="1" s="1"/>
  <c r="E48" i="1" s="1"/>
  <c r="E49" i="1" s="1"/>
  <c r="E50" i="1" s="1"/>
  <c r="E51" i="1" s="1"/>
  <c r="E52" i="1" s="1"/>
  <c r="E53" i="1" s="1"/>
  <c r="E54" i="1" s="1"/>
  <c r="E55" i="1" s="1"/>
  <c r="E56" i="1" s="1"/>
  <c r="E57" i="1" s="1"/>
  <c r="E58" i="1" s="1"/>
  <c r="E59" i="1" s="1"/>
  <c r="E60" i="1" s="1"/>
  <c r="E61" i="1" s="1"/>
  <c r="E62" i="1" s="1"/>
  <c r="E63" i="1" s="1"/>
  <c r="E64" i="1" s="1"/>
  <c r="E65" i="1" s="1"/>
  <c r="E66" i="1" s="1"/>
  <c r="E67" i="1" s="1"/>
  <c r="E68" i="1" s="1"/>
  <c r="E69" i="1" s="1"/>
  <c r="E70" i="1" s="1"/>
  <c r="E71" i="1" s="1"/>
  <c r="E72" i="1" s="1"/>
  <c r="E73" i="1" s="1"/>
  <c r="E74" i="1" s="1"/>
  <c r="E75" i="1" s="1"/>
  <c r="E76" i="1" s="1"/>
  <c r="E77" i="1" s="1"/>
  <c r="E78" i="1" s="1"/>
  <c r="E79" i="1" s="1"/>
  <c r="E80" i="1" s="1"/>
  <c r="E81" i="1" s="1"/>
  <c r="E82" i="1" s="1"/>
  <c r="E83" i="1" s="1"/>
  <c r="E84" i="1" s="1"/>
  <c r="E85" i="1" s="1"/>
  <c r="E86" i="1" s="1"/>
  <c r="E87" i="1" s="1"/>
  <c r="E88" i="1" s="1"/>
  <c r="E89" i="1" s="1"/>
  <c r="E90" i="1" s="1"/>
  <c r="E91" i="1" s="1"/>
  <c r="E92" i="1" s="1"/>
  <c r="E93" i="1" s="1"/>
  <c r="E94" i="1" s="1"/>
  <c r="E95" i="1" s="1"/>
  <c r="E96" i="1" s="1"/>
  <c r="E97" i="1" s="1"/>
  <c r="E98" i="1" s="1"/>
  <c r="E99" i="1" s="1"/>
  <c r="E100" i="1" s="1"/>
  <c r="E101" i="1" s="1"/>
  <c r="E102" i="1" s="1"/>
  <c r="E103" i="1" s="1"/>
  <c r="E104" i="1" s="1"/>
  <c r="E105" i="1" s="1"/>
  <c r="E106" i="1" s="1"/>
  <c r="E107" i="1" s="1"/>
  <c r="E108" i="1" s="1"/>
  <c r="E109" i="1" s="1"/>
  <c r="E110" i="1" s="1"/>
  <c r="E111" i="1" s="1"/>
  <c r="E112" i="1" s="1"/>
  <c r="E113" i="1" s="1"/>
  <c r="E114" i="1" s="1"/>
  <c r="E115" i="1" s="1"/>
  <c r="E116" i="1" s="1"/>
  <c r="E117" i="1" s="1"/>
  <c r="E118" i="1" s="1"/>
  <c r="E119" i="1" s="1"/>
  <c r="E120" i="1" s="1"/>
  <c r="E121" i="1" s="1"/>
  <c r="E122" i="1" s="1"/>
  <c r="E123" i="1" s="1"/>
  <c r="E124" i="1" s="1"/>
  <c r="E125" i="1" s="1"/>
  <c r="E126" i="1" s="1"/>
  <c r="E127" i="1" s="1"/>
  <c r="E128" i="1" s="1"/>
  <c r="E129" i="1" s="1"/>
  <c r="E130" i="1" s="1"/>
  <c r="E131" i="1" s="1"/>
  <c r="E132" i="1" s="1"/>
  <c r="E133" i="1" s="1"/>
  <c r="E134" i="1" s="1"/>
  <c r="E135" i="1" s="1"/>
  <c r="E136" i="1" s="1"/>
  <c r="E137" i="1" s="1"/>
  <c r="E138" i="1" s="1"/>
  <c r="E139" i="1" s="1"/>
  <c r="E140" i="1" s="1"/>
  <c r="E141" i="1" s="1"/>
  <c r="E142" i="1" s="1"/>
  <c r="E143" i="1" s="1"/>
  <c r="E144" i="1" s="1"/>
  <c r="E145" i="1" s="1"/>
  <c r="E146" i="1" s="1"/>
  <c r="E147" i="1" s="1"/>
  <c r="E148" i="1" s="1"/>
  <c r="E149" i="1" s="1"/>
  <c r="E150" i="1" s="1"/>
  <c r="E151" i="1" s="1"/>
  <c r="E152" i="1" s="1"/>
  <c r="E153" i="1" s="1"/>
  <c r="E154" i="1" s="1"/>
  <c r="E155" i="1" s="1"/>
  <c r="E156" i="1" s="1"/>
  <c r="E157" i="1" s="1"/>
  <c r="E158" i="1" s="1"/>
  <c r="E159" i="1" s="1"/>
  <c r="E160" i="1" s="1"/>
  <c r="E161" i="1" s="1"/>
  <c r="E162" i="1" s="1"/>
  <c r="E163" i="1" s="1"/>
  <c r="E164" i="1" s="1"/>
  <c r="E165" i="1" s="1"/>
  <c r="E166" i="1" s="1"/>
  <c r="E167" i="1" s="1"/>
  <c r="E168" i="1" s="1"/>
  <c r="E169" i="1" s="1"/>
  <c r="E170" i="1" s="1"/>
  <c r="E171" i="1" s="1"/>
  <c r="E172" i="1" s="1"/>
  <c r="E173" i="1" s="1"/>
  <c r="E174" i="1" s="1"/>
  <c r="E175" i="1" s="1"/>
  <c r="E176" i="1" s="1"/>
  <c r="E177" i="1" s="1"/>
  <c r="E178" i="1" s="1"/>
  <c r="E179" i="1" s="1"/>
  <c r="E180" i="1" s="1"/>
  <c r="E181" i="1" s="1"/>
  <c r="E182" i="1" s="1"/>
  <c r="E183" i="1" s="1"/>
  <c r="E184" i="1" s="1"/>
</calcChain>
</file>

<file path=xl/sharedStrings.xml><?xml version="1.0" encoding="utf-8"?>
<sst xmlns="http://schemas.openxmlformats.org/spreadsheetml/2006/main" count="192" uniqueCount="98">
  <si>
    <t>Fecha</t>
  </si>
  <si>
    <t>Concepto</t>
  </si>
  <si>
    <t>Egresos</t>
  </si>
  <si>
    <t>Saldo</t>
  </si>
  <si>
    <t>SERVICIOS NAP FACTURADOS</t>
  </si>
  <si>
    <t>Facturado</t>
  </si>
  <si>
    <t>ACUERDOS ESPECIALES NAP (FONDO DE RESERVA)</t>
  </si>
  <si>
    <t xml:space="preserve">Facturado </t>
  </si>
  <si>
    <t>Ingresos/ cobrado</t>
  </si>
  <si>
    <t>SALDO DE CAJA</t>
  </si>
  <si>
    <t>COBRANZAS</t>
  </si>
  <si>
    <t>SALDO</t>
  </si>
  <si>
    <t xml:space="preserve">TOTAL </t>
  </si>
  <si>
    <t>Ingreso</t>
  </si>
  <si>
    <t>Egreso</t>
  </si>
  <si>
    <t>Julio</t>
  </si>
  <si>
    <t>Agosto</t>
  </si>
  <si>
    <t>Septiembre</t>
  </si>
  <si>
    <t>Octubre</t>
  </si>
  <si>
    <t>Noviembre</t>
  </si>
  <si>
    <t>Diciembre</t>
  </si>
  <si>
    <t>Enero</t>
  </si>
  <si>
    <t>Febrero</t>
  </si>
  <si>
    <t>Marzo</t>
  </si>
  <si>
    <t>Abril</t>
  </si>
  <si>
    <t>Mayo</t>
  </si>
  <si>
    <t>Junio</t>
  </si>
  <si>
    <t>TOTAL FONDO DE RESERVA =</t>
  </si>
  <si>
    <t>UNIVERSIDAD NACIONAL DE SAN JUAN</t>
  </si>
  <si>
    <t>CTA CTE SOCIOS NAP SAN JUAN</t>
  </si>
  <si>
    <t>ARLINK SA</t>
  </si>
  <si>
    <t>INTERSAT SA</t>
  </si>
  <si>
    <t>NETROPOLYS SA (San Juan Cable)</t>
  </si>
  <si>
    <t>TELMEX ARGENTINA SA</t>
  </si>
  <si>
    <t xml:space="preserve">XF COMUNICACIONES SA </t>
  </si>
  <si>
    <t>GPS SAN JUAN S.R.L.</t>
  </si>
  <si>
    <t>Fondo de reserva U$D</t>
  </si>
  <si>
    <t>Pechieu Gastón</t>
  </si>
  <si>
    <t>Vega César Augusto</t>
  </si>
  <si>
    <t>GPS San Juan</t>
  </si>
  <si>
    <t>Netropolys SA</t>
  </si>
  <si>
    <t>Telmex Argentina SA</t>
  </si>
  <si>
    <t>Intersat SA</t>
  </si>
  <si>
    <t>XF Comunicaciones SA</t>
  </si>
  <si>
    <t>Ingresos</t>
  </si>
  <si>
    <t>Fondo de reserva 2</t>
  </si>
  <si>
    <t>ABA WISP Nuevo miembro</t>
  </si>
  <si>
    <t>Fondo de reserva 1</t>
  </si>
  <si>
    <t>Reserva Plazo Fijo</t>
  </si>
  <si>
    <t>TOTAL FONDO DE RESERVA  1</t>
  </si>
  <si>
    <t>TOTAL FONDO DE RESERVA  U$D</t>
  </si>
  <si>
    <t>TOTAL DEUDA SAN JUAN:</t>
  </si>
  <si>
    <t>PÉCHIEU GASTÓN</t>
  </si>
  <si>
    <t xml:space="preserve">CORTES RAÚL HERNÁN </t>
  </si>
  <si>
    <t>ABA WISP (Nuevo miembro)</t>
  </si>
  <si>
    <t>VEGA CÉSAR AUGUSTO (ITIC)</t>
  </si>
  <si>
    <t>CASELLES COSTA FACUNDO JAVIER</t>
  </si>
  <si>
    <t>Caselles Costa Facundo Javier</t>
  </si>
  <si>
    <t>FONDO DE RESERVA  U$D</t>
  </si>
  <si>
    <t>FONDO DE RESERVA 2 $</t>
  </si>
  <si>
    <t>Cortes Raúl Hernán</t>
  </si>
  <si>
    <t>INTERREDES SA</t>
  </si>
  <si>
    <t>Interredes SA</t>
  </si>
  <si>
    <t>PLAZO FIJO EN $</t>
  </si>
  <si>
    <t>TOTAL PLAZO FIJO EN $</t>
  </si>
  <si>
    <t>UNIVERSIDAD NACIONAL DE SAN JUAN (canje)</t>
  </si>
  <si>
    <t>Facturado 2022</t>
  </si>
  <si>
    <t>Cobrado 2022</t>
  </si>
  <si>
    <t>Crédito Fiscal</t>
  </si>
  <si>
    <t>LEIRIA HUGO LEANDRO</t>
  </si>
  <si>
    <t>Ap Inicial y Fdo Reserva</t>
  </si>
  <si>
    <t>Leiria Hugo Leandro</t>
  </si>
  <si>
    <t>Intereses plazo fijo en $</t>
  </si>
  <si>
    <t>CATALA SERGIO TADEO</t>
  </si>
  <si>
    <t>Catala Sergio Tadeo</t>
  </si>
  <si>
    <t>Facturado 2023</t>
  </si>
  <si>
    <t>Cobrado 2023</t>
  </si>
  <si>
    <t>Adeuda al 30.06.2022</t>
  </si>
  <si>
    <t>Saldo 30 de Junio 2022</t>
  </si>
  <si>
    <t xml:space="preserve">   Gtos Directos Julio 2022</t>
  </si>
  <si>
    <t xml:space="preserve">   Gtos Indirectos Julio 2022</t>
  </si>
  <si>
    <t>Saldo al 30.06.2022</t>
  </si>
  <si>
    <t>SALDO TOTAL AL 30.06.2023</t>
  </si>
  <si>
    <t>Iva Debito Fiscal Julio 2022</t>
  </si>
  <si>
    <t>Iva Credito Fiscal directo Julio 2022</t>
  </si>
  <si>
    <t>Iva Credito Fiscal indirecto Julio 2022</t>
  </si>
  <si>
    <t xml:space="preserve">   Gtos Directos Agosto 2022</t>
  </si>
  <si>
    <t xml:space="preserve">   Gtos Indirectos Agosto 2022</t>
  </si>
  <si>
    <t>Iva Debito Fiscal Agosto 2022</t>
  </si>
  <si>
    <t>Iva Credito Fiscal directo Agosto 2022</t>
  </si>
  <si>
    <t>Iva Credito Fiscal indirecto Agosto 2022</t>
  </si>
  <si>
    <t xml:space="preserve">   Gtos Directos Septiembre 2022</t>
  </si>
  <si>
    <t xml:space="preserve">   Gtos Indirectos Septiembre 2022</t>
  </si>
  <si>
    <t>Iva Debito Fiscal Septiembre 2022</t>
  </si>
  <si>
    <t>Iva Credito Fiscal directo Septiembre 2022</t>
  </si>
  <si>
    <t>Iva Credito Fiscal indirecto Septiembre 2022</t>
  </si>
  <si>
    <t xml:space="preserve">   Gtos Directos Octubre 2022</t>
  </si>
  <si>
    <t xml:space="preserve">   Gtos Indirectos Octubre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</si>
</sst>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8" formatCode="&quot;$&quot;\ #,##0.00;[Red]\-&quot;$&quot;\ #,##0.00"/>
    <numFmt numFmtId="164" formatCode="&quot;$&quot;\ #,##0.00;[Red]&quot;$&quot;\ \-#,##0.00"/>
    <numFmt numFmtId="165" formatCode="&quot;$&quot;\ #,##0.00"/>
    <numFmt numFmtId="166" formatCode="[$$-2C0A]\ #,##0.00"/>
    <numFmt numFmtId="167" formatCode="dd/mm/yyyy;@"/>
    <numFmt numFmtId="168" formatCode="&quot;$&quot;#,##0.00"/>
    <numFmt numFmtId="169" formatCode="_ [$€-2]\ * #,##0.00_ ;_ [$€-2]\ * \-#,##0.00_ ;_ [$€-2]\ * &quot;-&quot;??_ "/>
    <numFmt numFmtId="170" formatCode="#,##0.00\ [$USD]"/>
    <numFmt numFmtId="171" formatCode="[$USD]\ #,##0.00"/>
  </numFmts>
  <fonts count="5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10"/>
      <color indexed="42"/>
      <name val="Arial"/>
      <family val="2"/>
    </font>
    <font>
      <sz val="10"/>
      <color indexed="18"/>
      <name val="Arial"/>
      <family val="2"/>
    </font>
    <font>
      <sz val="10"/>
      <name val="Arial"/>
      <family val="2"/>
    </font>
    <font>
      <sz val="10"/>
      <name val="Bookman Old Style"/>
      <family val="1"/>
    </font>
    <font>
      <b/>
      <sz val="10"/>
      <name val="Bookman Old Style"/>
      <family val="1"/>
    </font>
    <font>
      <sz val="8"/>
      <name val="Arial"/>
      <family val="2"/>
    </font>
    <font>
      <sz val="11"/>
      <name val="Calibri"/>
      <family val="2"/>
    </font>
    <font>
      <sz val="10"/>
      <name val="Arial"/>
      <family val="2"/>
    </font>
    <font>
      <b/>
      <sz val="10"/>
      <color indexed="18"/>
      <name val="Arial"/>
      <family val="2"/>
    </font>
    <font>
      <sz val="10"/>
      <color indexed="12"/>
      <name val="Arial"/>
      <family val="2"/>
    </font>
    <font>
      <b/>
      <u/>
      <sz val="11"/>
      <name val="Bookman Old Style"/>
      <family val="1"/>
    </font>
    <font>
      <sz val="10"/>
      <color indexed="12"/>
      <name val="Bookman Old Style"/>
      <family val="1"/>
    </font>
    <font>
      <b/>
      <sz val="14"/>
      <name val="Arial"/>
      <family val="2"/>
    </font>
    <font>
      <sz val="8"/>
      <name val="Arial"/>
      <family val="2"/>
    </font>
    <font>
      <sz val="9"/>
      <name val="Calibri"/>
      <family val="2"/>
    </font>
    <font>
      <sz val="10"/>
      <name val="Calibri"/>
      <family val="2"/>
    </font>
    <font>
      <b/>
      <sz val="10"/>
      <color indexed="12"/>
      <name val="Arial"/>
      <family val="2"/>
    </font>
    <font>
      <b/>
      <sz val="11"/>
      <color indexed="42"/>
      <name val="Palatino Linotype"/>
      <family val="1"/>
    </font>
    <font>
      <b/>
      <sz val="10"/>
      <color indexed="42"/>
      <name val="Bookman Old Style"/>
      <family val="1"/>
    </font>
    <font>
      <b/>
      <sz val="12"/>
      <name val="Arial"/>
      <family val="2"/>
    </font>
    <font>
      <b/>
      <sz val="1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rgb="FF000000"/>
      <name val="Calibri"/>
      <family val="2"/>
    </font>
    <font>
      <sz val="9"/>
      <color rgb="FFFF0000"/>
      <name val="Calibri"/>
      <family val="2"/>
    </font>
    <font>
      <sz val="10"/>
      <color rgb="FFFF0000"/>
      <name val="Calibri"/>
      <family val="2"/>
    </font>
    <font>
      <sz val="11"/>
      <color rgb="FFFF0000"/>
      <name val="Calibri"/>
      <family val="2"/>
    </font>
    <font>
      <sz val="10"/>
      <color rgb="FF000080"/>
      <name val="Arial"/>
      <family val="2"/>
    </font>
    <font>
      <b/>
      <sz val="10"/>
      <color rgb="FFFF0000"/>
      <name val="Arial"/>
      <family val="2"/>
    </font>
    <font>
      <b/>
      <sz val="11"/>
      <color rgb="FFFF0000"/>
      <name val="Calibri"/>
      <family val="2"/>
      <scheme val="minor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b/>
      <sz val="10"/>
      <color theme="1"/>
      <name val="Arial"/>
      <family val="2"/>
    </font>
    <font>
      <sz val="10"/>
      <color rgb="FF0000FF"/>
      <name val="Arial"/>
      <family val="2"/>
    </font>
    <font>
      <b/>
      <sz val="10"/>
      <color theme="0"/>
      <name val="Bookman Old Style"/>
      <family val="1"/>
    </font>
    <font>
      <b/>
      <sz val="12"/>
      <color rgb="FFFF0000"/>
      <name val="Arial"/>
      <family val="2"/>
    </font>
    <font>
      <b/>
      <sz val="10"/>
      <color rgb="FF0000FF"/>
      <name val="Arial"/>
      <family val="2"/>
    </font>
    <font>
      <sz val="10"/>
      <color rgb="FF0000FF"/>
      <name val="Bookman Old Style"/>
      <family val="1"/>
    </font>
    <font>
      <sz val="10"/>
      <color rgb="FF00B0F0"/>
      <name val="Bookman Old Style"/>
      <family val="1"/>
    </font>
    <font>
      <b/>
      <sz val="11"/>
      <color theme="0"/>
      <name val="Arial"/>
      <family val="2"/>
    </font>
    <font>
      <b/>
      <sz val="11"/>
      <color rgb="FF0000FF"/>
      <name val="Arial"/>
      <family val="2"/>
    </font>
    <font>
      <sz val="10"/>
      <color rgb="FF002060"/>
      <name val="Arial"/>
      <family val="2"/>
    </font>
    <font>
      <sz val="10"/>
      <color rgb="FF7030A0"/>
      <name val="Bookman Old Style"/>
      <family val="1"/>
    </font>
    <font>
      <b/>
      <sz val="10"/>
      <color rgb="FF7030A0"/>
      <name val="Arial"/>
      <family val="2"/>
    </font>
    <font>
      <b/>
      <sz val="14"/>
      <color theme="0"/>
      <name val="Arial"/>
      <family val="2"/>
    </font>
    <font>
      <b/>
      <sz val="10"/>
      <color theme="2" tint="-0.749992370372631"/>
      <name val="Arial"/>
      <family val="2"/>
    </font>
    <font>
      <b/>
      <sz val="10"/>
      <color theme="3"/>
      <name val="Arial"/>
      <family val="2"/>
    </font>
    <font>
      <b/>
      <u/>
      <sz val="16"/>
      <color rgb="FF008EC0"/>
      <name val="Arial Nova"/>
      <family val="2"/>
    </font>
    <font>
      <sz val="10"/>
      <color rgb="FF7030A0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CC66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87CB3D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-9.9978637043366805E-2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9" fontId="1" fillId="0" borderId="0" applyFont="0" applyFill="0" applyBorder="0" applyAlignment="0" applyProtection="0"/>
    <xf numFmtId="0" fontId="25" fillId="0" borderId="0"/>
  </cellStyleXfs>
  <cellXfs count="326">
    <xf numFmtId="0" fontId="0" fillId="0" borderId="0" xfId="0"/>
    <xf numFmtId="0" fontId="2" fillId="0" borderId="0" xfId="0" applyFont="1"/>
    <xf numFmtId="165" fontId="3" fillId="0" borderId="0" xfId="0" applyNumberFormat="1" applyFont="1"/>
    <xf numFmtId="0" fontId="6" fillId="0" borderId="0" xfId="0" applyFont="1"/>
    <xf numFmtId="14" fontId="7" fillId="0" borderId="0" xfId="0" applyNumberFormat="1" applyFont="1"/>
    <xf numFmtId="0" fontId="7" fillId="0" borderId="0" xfId="0" applyFont="1" applyFill="1"/>
    <xf numFmtId="0" fontId="7" fillId="0" borderId="0" xfId="0" applyFont="1"/>
    <xf numFmtId="14" fontId="7" fillId="0" borderId="0" xfId="0" applyNumberFormat="1" applyFont="1" applyFill="1" applyBorder="1"/>
    <xf numFmtId="0" fontId="7" fillId="0" borderId="0" xfId="0" applyFont="1" applyFill="1" applyBorder="1" applyAlignment="1">
      <alignment wrapText="1"/>
    </xf>
    <xf numFmtId="14" fontId="7" fillId="0" borderId="0" xfId="0" applyNumberFormat="1" applyFont="1" applyFill="1"/>
    <xf numFmtId="14" fontId="0" fillId="0" borderId="0" xfId="0" applyNumberFormat="1"/>
    <xf numFmtId="0" fontId="3" fillId="0" borderId="0" xfId="0" applyFont="1"/>
    <xf numFmtId="14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165" fontId="5" fillId="0" borderId="0" xfId="0" applyNumberFormat="1" applyFont="1" applyAlignment="1">
      <alignment horizontal="center"/>
    </xf>
    <xf numFmtId="168" fontId="2" fillId="0" borderId="0" xfId="0" applyNumberFormat="1" applyFont="1"/>
    <xf numFmtId="0" fontId="6" fillId="0" borderId="0" xfId="0" applyFont="1" applyFill="1"/>
    <xf numFmtId="168" fontId="0" fillId="0" borderId="0" xfId="0" applyNumberFormat="1" applyFill="1"/>
    <xf numFmtId="0" fontId="0" fillId="0" borderId="0" xfId="0" applyFill="1"/>
    <xf numFmtId="0" fontId="6" fillId="0" borderId="0" xfId="0" applyFont="1" applyFill="1" applyAlignment="1"/>
    <xf numFmtId="17" fontId="6" fillId="0" borderId="0" xfId="0" applyNumberFormat="1" applyFont="1" applyFill="1"/>
    <xf numFmtId="165" fontId="7" fillId="0" borderId="0" xfId="0" applyNumberFormat="1" applyFont="1" applyFill="1"/>
    <xf numFmtId="165" fontId="7" fillId="0" borderId="0" xfId="0" applyNumberFormat="1" applyFont="1"/>
    <xf numFmtId="165" fontId="7" fillId="0" borderId="0" xfId="0" applyNumberFormat="1" applyFont="1" applyFill="1" applyBorder="1"/>
    <xf numFmtId="165" fontId="6" fillId="0" borderId="0" xfId="0" applyNumberFormat="1" applyFont="1" applyFill="1"/>
    <xf numFmtId="0" fontId="10" fillId="0" borderId="0" xfId="0" applyFont="1" applyFill="1" applyBorder="1" applyAlignment="1">
      <alignment wrapText="1"/>
    </xf>
    <xf numFmtId="165" fontId="8" fillId="0" borderId="0" xfId="0" applyNumberFormat="1" applyFont="1" applyFill="1"/>
    <xf numFmtId="165" fontId="6" fillId="0" borderId="0" xfId="0" applyNumberFormat="1" applyFont="1" applyFill="1" applyAlignment="1">
      <alignment horizontal="right"/>
    </xf>
    <xf numFmtId="165" fontId="6" fillId="0" borderId="0" xfId="0" applyNumberFormat="1" applyFont="1" applyFill="1" applyBorder="1"/>
    <xf numFmtId="17" fontId="7" fillId="0" borderId="0" xfId="0" applyNumberFormat="1" applyFont="1" applyFill="1"/>
    <xf numFmtId="0" fontId="7" fillId="0" borderId="0" xfId="0" applyFont="1" applyFill="1" applyBorder="1"/>
    <xf numFmtId="17" fontId="1" fillId="0" borderId="0" xfId="0" applyNumberFormat="1" applyFont="1" applyFill="1"/>
    <xf numFmtId="0" fontId="8" fillId="0" borderId="0" xfId="0" applyFont="1" applyFill="1"/>
    <xf numFmtId="0" fontId="11" fillId="0" borderId="0" xfId="0" applyFont="1" applyFill="1"/>
    <xf numFmtId="0" fontId="12" fillId="0" borderId="0" xfId="0" applyFont="1" applyBorder="1" applyAlignment="1">
      <alignment horizontal="left" indent="1"/>
    </xf>
    <xf numFmtId="165" fontId="0" fillId="0" borderId="0" xfId="0" applyNumberFormat="1"/>
    <xf numFmtId="164" fontId="7" fillId="0" borderId="0" xfId="0" applyNumberFormat="1" applyFont="1"/>
    <xf numFmtId="164" fontId="3" fillId="0" borderId="0" xfId="0" applyNumberFormat="1" applyFont="1"/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8" fillId="0" borderId="0" xfId="0" applyFont="1" applyFill="1" applyBorder="1" applyAlignment="1">
      <alignment horizontal="center"/>
    </xf>
    <xf numFmtId="164" fontId="7" fillId="0" borderId="0" xfId="0" applyNumberFormat="1" applyFont="1" applyBorder="1"/>
    <xf numFmtId="164" fontId="0" fillId="0" borderId="0" xfId="0" applyNumberFormat="1"/>
    <xf numFmtId="0" fontId="2" fillId="0" borderId="0" xfId="0" applyFont="1" applyAlignment="1">
      <alignment horizontal="right"/>
    </xf>
    <xf numFmtId="0" fontId="0" fillId="0" borderId="0" xfId="0" applyBorder="1"/>
    <xf numFmtId="14" fontId="5" fillId="0" borderId="0" xfId="0" applyNumberFormat="1" applyFont="1" applyBorder="1" applyAlignment="1">
      <alignment horizontal="center"/>
    </xf>
    <xf numFmtId="167" fontId="2" fillId="0" borderId="0" xfId="0" applyNumberFormat="1" applyFont="1" applyBorder="1"/>
    <xf numFmtId="168" fontId="2" fillId="0" borderId="0" xfId="0" applyNumberFormat="1" applyFont="1" applyBorder="1"/>
    <xf numFmtId="0" fontId="0" fillId="0" borderId="1" xfId="0" applyBorder="1"/>
    <xf numFmtId="14" fontId="5" fillId="0" borderId="1" xfId="0" applyNumberFormat="1" applyFont="1" applyBorder="1" applyAlignment="1">
      <alignment horizontal="center"/>
    </xf>
    <xf numFmtId="0" fontId="14" fillId="0" borderId="0" xfId="0" applyFont="1"/>
    <xf numFmtId="0" fontId="0" fillId="0" borderId="0" xfId="0" applyFill="1" applyAlignment="1">
      <alignment horizontal="center"/>
    </xf>
    <xf numFmtId="14" fontId="5" fillId="0" borderId="2" xfId="0" applyNumberFormat="1" applyFont="1" applyFill="1" applyBorder="1"/>
    <xf numFmtId="165" fontId="5" fillId="0" borderId="3" xfId="0" applyNumberFormat="1" applyFont="1" applyFill="1" applyBorder="1"/>
    <xf numFmtId="165" fontId="2" fillId="0" borderId="4" xfId="0" applyNumberFormat="1" applyFont="1" applyFill="1" applyBorder="1"/>
    <xf numFmtId="0" fontId="5" fillId="0" borderId="0" xfId="0" applyFont="1" applyBorder="1" applyAlignment="1">
      <alignment horizontal="left" indent="1"/>
    </xf>
    <xf numFmtId="0" fontId="5" fillId="0" borderId="0" xfId="0" applyFont="1" applyFill="1" applyBorder="1" applyAlignment="1">
      <alignment horizontal="left" indent="1"/>
    </xf>
    <xf numFmtId="2" fontId="5" fillId="0" borderId="0" xfId="0" applyNumberFormat="1" applyFont="1" applyFill="1" applyBorder="1"/>
    <xf numFmtId="165" fontId="15" fillId="0" borderId="0" xfId="0" applyNumberFormat="1" applyFont="1" applyFill="1"/>
    <xf numFmtId="0" fontId="0" fillId="0" borderId="0" xfId="0" applyBorder="1" applyAlignment="1">
      <alignment horizontal="center"/>
    </xf>
    <xf numFmtId="0" fontId="16" fillId="0" borderId="0" xfId="0" applyFont="1"/>
    <xf numFmtId="165" fontId="0" fillId="0" borderId="0" xfId="0" applyNumberFormat="1" applyFill="1"/>
    <xf numFmtId="40" fontId="0" fillId="0" borderId="0" xfId="0" applyNumberFormat="1" applyFill="1"/>
    <xf numFmtId="164" fontId="7" fillId="0" borderId="0" xfId="0" applyNumberFormat="1" applyFont="1" applyFill="1"/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6" fillId="0" borderId="0" xfId="0" applyFont="1" applyFill="1" applyAlignment="1">
      <alignment horizontal="center"/>
    </xf>
    <xf numFmtId="0" fontId="29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30" fillId="0" borderId="0" xfId="0" applyFont="1" applyFill="1" applyBorder="1" applyAlignment="1">
      <alignment vertical="center"/>
    </xf>
    <xf numFmtId="0" fontId="19" fillId="0" borderId="0" xfId="0" applyFont="1" applyFill="1" applyBorder="1" applyAlignment="1">
      <alignment vertical="center"/>
    </xf>
    <xf numFmtId="0" fontId="6" fillId="0" borderId="0" xfId="0" applyFont="1" applyFill="1" applyBorder="1"/>
    <xf numFmtId="165" fontId="31" fillId="0" borderId="3" xfId="0" applyNumberFormat="1" applyFont="1" applyFill="1" applyBorder="1"/>
    <xf numFmtId="166" fontId="0" fillId="0" borderId="0" xfId="0" applyNumberFormat="1" applyBorder="1"/>
    <xf numFmtId="165" fontId="13" fillId="0" borderId="0" xfId="0" applyNumberFormat="1" applyFont="1" applyFill="1" applyBorder="1"/>
    <xf numFmtId="0" fontId="6" fillId="0" borderId="0" xfId="0" applyNumberFormat="1" applyFont="1" applyFill="1" applyBorder="1" applyAlignment="1">
      <alignment horizontal="center"/>
    </xf>
    <xf numFmtId="165" fontId="31" fillId="0" borderId="0" xfId="0" applyNumberFormat="1" applyFont="1" applyFill="1" applyBorder="1"/>
    <xf numFmtId="0" fontId="31" fillId="0" borderId="0" xfId="0" applyFont="1" applyFill="1" applyBorder="1" applyAlignment="1">
      <alignment horizontal="left"/>
    </xf>
    <xf numFmtId="168" fontId="5" fillId="0" borderId="3" xfId="0" applyNumberFormat="1" applyFont="1" applyFill="1" applyBorder="1"/>
    <xf numFmtId="0" fontId="0" fillId="4" borderId="0" xfId="0" applyFill="1" applyAlignment="1">
      <alignment horizontal="center"/>
    </xf>
    <xf numFmtId="0" fontId="5" fillId="4" borderId="0" xfId="0" applyFont="1" applyFill="1" applyBorder="1" applyAlignment="1" applyProtection="1">
      <alignment horizontal="left"/>
      <protection locked="0"/>
    </xf>
    <xf numFmtId="14" fontId="5" fillId="4" borderId="0" xfId="0" applyNumberFormat="1" applyFont="1" applyFill="1" applyBorder="1"/>
    <xf numFmtId="165" fontId="5" fillId="4" borderId="0" xfId="0" applyNumberFormat="1" applyFont="1" applyFill="1" applyBorder="1"/>
    <xf numFmtId="0" fontId="31" fillId="4" borderId="3" xfId="2" applyFont="1" applyFill="1" applyBorder="1" applyProtection="1">
      <protection locked="0"/>
    </xf>
    <xf numFmtId="168" fontId="5" fillId="4" borderId="0" xfId="0" applyNumberFormat="1" applyFont="1" applyFill="1" applyBorder="1"/>
    <xf numFmtId="0" fontId="31" fillId="0" borderId="0" xfId="0" applyFont="1" applyProtection="1">
      <protection locked="0"/>
    </xf>
    <xf numFmtId="0" fontId="31" fillId="0" borderId="3" xfId="0" applyFont="1" applyBorder="1" applyAlignment="1">
      <alignment horizontal="left"/>
    </xf>
    <xf numFmtId="0" fontId="31" fillId="0" borderId="0" xfId="2" applyFont="1" applyAlignment="1" applyProtection="1">
      <alignment horizontal="left" indent="1"/>
      <protection locked="0"/>
    </xf>
    <xf numFmtId="0" fontId="31" fillId="0" borderId="3" xfId="0" applyFont="1" applyFill="1" applyBorder="1" applyAlignment="1">
      <alignment horizontal="left"/>
    </xf>
    <xf numFmtId="170" fontId="0" fillId="0" borderId="0" xfId="0" applyNumberFormat="1"/>
    <xf numFmtId="0" fontId="21" fillId="2" borderId="0" xfId="0" applyFont="1" applyFill="1" applyBorder="1"/>
    <xf numFmtId="166" fontId="22" fillId="2" borderId="0" xfId="0" applyNumberFormat="1" applyFont="1" applyFill="1"/>
    <xf numFmtId="165" fontId="22" fillId="2" borderId="0" xfId="0" applyNumberFormat="1" applyFont="1" applyFill="1"/>
    <xf numFmtId="164" fontId="22" fillId="2" borderId="0" xfId="0" applyNumberFormat="1" applyFont="1" applyFill="1"/>
    <xf numFmtId="165" fontId="2" fillId="0" borderId="8" xfId="0" applyNumberFormat="1" applyFont="1" applyFill="1" applyBorder="1"/>
    <xf numFmtId="165" fontId="2" fillId="4" borderId="9" xfId="0" applyNumberFormat="1" applyFont="1" applyFill="1" applyBorder="1"/>
    <xf numFmtId="165" fontId="2" fillId="4" borderId="4" xfId="0" applyNumberFormat="1" applyFont="1" applyFill="1" applyBorder="1"/>
    <xf numFmtId="165" fontId="2" fillId="5" borderId="7" xfId="0" applyNumberFormat="1" applyFont="1" applyFill="1" applyBorder="1"/>
    <xf numFmtId="165" fontId="2" fillId="0" borderId="10" xfId="0" applyNumberFormat="1" applyFont="1" applyFill="1" applyBorder="1"/>
    <xf numFmtId="165" fontId="0" fillId="0" borderId="11" xfId="0" applyNumberFormat="1" applyFill="1" applyBorder="1"/>
    <xf numFmtId="165" fontId="0" fillId="0" borderId="12" xfId="0" applyNumberFormat="1" applyFill="1" applyBorder="1"/>
    <xf numFmtId="170" fontId="2" fillId="0" borderId="10" xfId="0" applyNumberFormat="1" applyFont="1" applyFill="1" applyBorder="1"/>
    <xf numFmtId="0" fontId="0" fillId="0" borderId="11" xfId="0" applyFill="1" applyBorder="1"/>
    <xf numFmtId="165" fontId="6" fillId="0" borderId="11" xfId="0" applyNumberFormat="1" applyFont="1" applyFill="1" applyBorder="1"/>
    <xf numFmtId="165" fontId="2" fillId="5" borderId="10" xfId="0" applyNumberFormat="1" applyFont="1" applyFill="1" applyBorder="1"/>
    <xf numFmtId="165" fontId="0" fillId="5" borderId="11" xfId="0" applyNumberFormat="1" applyFill="1" applyBorder="1"/>
    <xf numFmtId="165" fontId="0" fillId="5" borderId="10" xfId="0" applyNumberFormat="1" applyFill="1" applyBorder="1"/>
    <xf numFmtId="165" fontId="32" fillId="5" borderId="11" xfId="0" applyNumberFormat="1" applyFont="1" applyFill="1" applyBorder="1"/>
    <xf numFmtId="165" fontId="6" fillId="5" borderId="11" xfId="0" applyNumberFormat="1" applyFont="1" applyFill="1" applyBorder="1"/>
    <xf numFmtId="165" fontId="0" fillId="6" borderId="10" xfId="0" applyNumberFormat="1" applyFill="1" applyBorder="1"/>
    <xf numFmtId="165" fontId="0" fillId="6" borderId="11" xfId="0" applyNumberFormat="1" applyFill="1" applyBorder="1"/>
    <xf numFmtId="165" fontId="0" fillId="7" borderId="10" xfId="0" applyNumberFormat="1" applyFill="1" applyBorder="1"/>
    <xf numFmtId="165" fontId="0" fillId="7" borderId="11" xfId="0" applyNumberFormat="1" applyFill="1" applyBorder="1"/>
    <xf numFmtId="165" fontId="26" fillId="6" borderId="7" xfId="0" applyNumberFormat="1" applyFont="1" applyFill="1" applyBorder="1"/>
    <xf numFmtId="165" fontId="33" fillId="6" borderId="7" xfId="0" applyNumberFormat="1" applyFont="1" applyFill="1" applyBorder="1"/>
    <xf numFmtId="165" fontId="26" fillId="7" borderId="7" xfId="0" applyNumberFormat="1" applyFont="1" applyFill="1" applyBorder="1"/>
    <xf numFmtId="165" fontId="33" fillId="7" borderId="7" xfId="0" applyNumberFormat="1" applyFont="1" applyFill="1" applyBorder="1"/>
    <xf numFmtId="165" fontId="34" fillId="3" borderId="7" xfId="0" applyNumberFormat="1" applyFont="1" applyFill="1" applyBorder="1" applyAlignment="1">
      <alignment horizontal="left"/>
    </xf>
    <xf numFmtId="165" fontId="0" fillId="6" borderId="0" xfId="0" applyNumberFormat="1" applyFill="1" applyBorder="1"/>
    <xf numFmtId="165" fontId="35" fillId="7" borderId="0" xfId="0" applyNumberFormat="1" applyFont="1" applyFill="1" applyAlignment="1">
      <alignment horizontal="right"/>
    </xf>
    <xf numFmtId="165" fontId="0" fillId="7" borderId="0" xfId="0" applyNumberFormat="1" applyFill="1" applyAlignment="1">
      <alignment horizontal="center"/>
    </xf>
    <xf numFmtId="165" fontId="2" fillId="8" borderId="7" xfId="0" applyNumberFormat="1" applyFont="1" applyFill="1" applyBorder="1"/>
    <xf numFmtId="165" fontId="2" fillId="9" borderId="7" xfId="0" applyNumberFormat="1" applyFont="1" applyFill="1" applyBorder="1"/>
    <xf numFmtId="165" fontId="36" fillId="10" borderId="7" xfId="0" applyNumberFormat="1" applyFont="1" applyFill="1" applyBorder="1" applyAlignment="1">
      <alignment horizontal="left" wrapText="1"/>
    </xf>
    <xf numFmtId="165" fontId="4" fillId="10" borderId="7" xfId="0" applyNumberFormat="1" applyFont="1" applyFill="1" applyBorder="1" applyAlignment="1">
      <alignment horizontal="center" vertical="center"/>
    </xf>
    <xf numFmtId="165" fontId="34" fillId="8" borderId="7" xfId="0" applyNumberFormat="1" applyFont="1" applyFill="1" applyBorder="1" applyAlignment="1">
      <alignment horizontal="center" vertical="center" wrapText="1"/>
    </xf>
    <xf numFmtId="165" fontId="34" fillId="9" borderId="7" xfId="0" applyNumberFormat="1" applyFont="1" applyFill="1" applyBorder="1" applyAlignment="1">
      <alignment horizontal="center" vertical="center" wrapText="1"/>
    </xf>
    <xf numFmtId="0" fontId="37" fillId="0" borderId="0" xfId="0" applyFont="1"/>
    <xf numFmtId="0" fontId="37" fillId="0" borderId="0" xfId="0" applyFont="1" applyFill="1" applyBorder="1"/>
    <xf numFmtId="0" fontId="8" fillId="8" borderId="7" xfId="0" applyFont="1" applyFill="1" applyBorder="1" applyAlignment="1">
      <alignment horizontal="center"/>
    </xf>
    <xf numFmtId="0" fontId="8" fillId="9" borderId="7" xfId="0" applyFont="1" applyFill="1" applyBorder="1" applyAlignment="1">
      <alignment horizontal="center"/>
    </xf>
    <xf numFmtId="166" fontId="8" fillId="9" borderId="7" xfId="0" applyNumberFormat="1" applyFont="1" applyFill="1" applyBorder="1"/>
    <xf numFmtId="164" fontId="8" fillId="11" borderId="7" xfId="0" applyNumberFormat="1" applyFont="1" applyFill="1" applyBorder="1"/>
    <xf numFmtId="164" fontId="8" fillId="8" borderId="7" xfId="0" applyNumberFormat="1" applyFont="1" applyFill="1" applyBorder="1"/>
    <xf numFmtId="164" fontId="7" fillId="12" borderId="0" xfId="0" applyNumberFormat="1" applyFont="1" applyFill="1"/>
    <xf numFmtId="171" fontId="0" fillId="13" borderId="10" xfId="0" applyNumberFormat="1" applyFill="1" applyBorder="1"/>
    <xf numFmtId="171" fontId="6" fillId="13" borderId="10" xfId="0" applyNumberFormat="1" applyFont="1" applyFill="1" applyBorder="1"/>
    <xf numFmtId="171" fontId="2" fillId="13" borderId="7" xfId="0" applyNumberFormat="1" applyFont="1" applyFill="1" applyBorder="1" applyAlignment="1">
      <alignment horizontal="center"/>
    </xf>
    <xf numFmtId="171" fontId="32" fillId="13" borderId="7" xfId="0" applyNumberFormat="1" applyFont="1" applyFill="1" applyBorder="1" applyAlignment="1">
      <alignment horizontal="center"/>
    </xf>
    <xf numFmtId="171" fontId="6" fillId="13" borderId="13" xfId="0" applyNumberFormat="1" applyFont="1" applyFill="1" applyBorder="1"/>
    <xf numFmtId="171" fontId="6" fillId="13" borderId="14" xfId="0" applyNumberFormat="1" applyFont="1" applyFill="1" applyBorder="1" applyAlignment="1">
      <alignment horizontal="right"/>
    </xf>
    <xf numFmtId="171" fontId="6" fillId="13" borderId="14" xfId="0" applyNumberFormat="1" applyFont="1" applyFill="1" applyBorder="1"/>
    <xf numFmtId="171" fontId="0" fillId="13" borderId="14" xfId="0" applyNumberFormat="1" applyFill="1" applyBorder="1" applyAlignment="1">
      <alignment horizontal="right"/>
    </xf>
    <xf numFmtId="171" fontId="2" fillId="5" borderId="15" xfId="0" applyNumberFormat="1" applyFont="1" applyFill="1" applyBorder="1"/>
    <xf numFmtId="171" fontId="0" fillId="13" borderId="15" xfId="0" applyNumberFormat="1" applyFill="1" applyBorder="1"/>
    <xf numFmtId="171" fontId="0" fillId="13" borderId="11" xfId="0" applyNumberFormat="1" applyFill="1" applyBorder="1"/>
    <xf numFmtId="171" fontId="0" fillId="5" borderId="11" xfId="0" applyNumberFormat="1" applyFill="1" applyBorder="1"/>
    <xf numFmtId="165" fontId="32" fillId="7" borderId="11" xfId="0" applyNumberFormat="1" applyFont="1" applyFill="1" applyBorder="1"/>
    <xf numFmtId="14" fontId="7" fillId="14" borderId="0" xfId="0" applyNumberFormat="1" applyFont="1" applyFill="1"/>
    <xf numFmtId="165" fontId="7" fillId="14" borderId="0" xfId="0" applyNumberFormat="1" applyFont="1" applyFill="1"/>
    <xf numFmtId="0" fontId="7" fillId="14" borderId="0" xfId="0" applyFont="1" applyFill="1"/>
    <xf numFmtId="0" fontId="7" fillId="14" borderId="0" xfId="0" applyFont="1" applyFill="1" applyBorder="1"/>
    <xf numFmtId="164" fontId="7" fillId="14" borderId="0" xfId="0" applyNumberFormat="1" applyFont="1" applyFill="1"/>
    <xf numFmtId="0" fontId="2" fillId="10" borderId="7" xfId="0" applyFont="1" applyFill="1" applyBorder="1" applyAlignment="1">
      <alignment horizontal="center"/>
    </xf>
    <xf numFmtId="15" fontId="31" fillId="10" borderId="5" xfId="0" applyNumberFormat="1" applyFont="1" applyFill="1" applyBorder="1" applyAlignment="1">
      <alignment horizontal="center"/>
    </xf>
    <xf numFmtId="14" fontId="5" fillId="10" borderId="6" xfId="0" applyNumberFormat="1" applyFont="1" applyFill="1" applyBorder="1" applyAlignment="1">
      <alignment horizontal="center"/>
    </xf>
    <xf numFmtId="0" fontId="2" fillId="0" borderId="7" xfId="0" applyFont="1" applyFill="1" applyBorder="1" applyAlignment="1">
      <alignment wrapText="1"/>
    </xf>
    <xf numFmtId="0" fontId="0" fillId="0" borderId="16" xfId="0" applyFill="1" applyBorder="1"/>
    <xf numFmtId="0" fontId="0" fillId="0" borderId="17" xfId="0" applyFill="1" applyBorder="1"/>
    <xf numFmtId="165" fontId="2" fillId="0" borderId="17" xfId="0" applyNumberFormat="1" applyFont="1" applyFill="1" applyBorder="1"/>
    <xf numFmtId="165" fontId="2" fillId="0" borderId="18" xfId="0" applyNumberFormat="1" applyFont="1" applyFill="1" applyBorder="1"/>
    <xf numFmtId="171" fontId="2" fillId="0" borderId="17" xfId="0" applyNumberFormat="1" applyFont="1" applyFill="1" applyBorder="1"/>
    <xf numFmtId="165" fontId="23" fillId="8" borderId="7" xfId="0" applyNumberFormat="1" applyFont="1" applyFill="1" applyBorder="1" applyAlignment="1">
      <alignment horizontal="center"/>
    </xf>
    <xf numFmtId="165" fontId="39" fillId="8" borderId="7" xfId="0" applyNumberFormat="1" applyFont="1" applyFill="1" applyBorder="1" applyAlignment="1">
      <alignment horizontal="center"/>
    </xf>
    <xf numFmtId="165" fontId="23" fillId="9" borderId="7" xfId="0" applyNumberFormat="1" applyFont="1" applyFill="1" applyBorder="1" applyAlignment="1">
      <alignment horizontal="center"/>
    </xf>
    <xf numFmtId="165" fontId="39" fillId="9" borderId="7" xfId="0" applyNumberFormat="1" applyFont="1" applyFill="1" applyBorder="1" applyAlignment="1">
      <alignment horizontal="center"/>
    </xf>
    <xf numFmtId="165" fontId="40" fillId="10" borderId="7" xfId="0" applyNumberFormat="1" applyFont="1" applyFill="1" applyBorder="1" applyAlignment="1">
      <alignment horizontal="center" vertical="center"/>
    </xf>
    <xf numFmtId="165" fontId="41" fillId="14" borderId="13" xfId="0" applyNumberFormat="1" applyFont="1" applyFill="1" applyBorder="1"/>
    <xf numFmtId="165" fontId="41" fillId="14" borderId="14" xfId="0" applyNumberFormat="1" applyFont="1" applyFill="1" applyBorder="1"/>
    <xf numFmtId="165" fontId="41" fillId="14" borderId="19" xfId="0" applyNumberFormat="1" applyFont="1" applyFill="1" applyBorder="1"/>
    <xf numFmtId="0" fontId="0" fillId="14" borderId="20" xfId="0" applyFill="1" applyBorder="1" applyAlignment="1">
      <alignment horizontal="center"/>
    </xf>
    <xf numFmtId="0" fontId="31" fillId="14" borderId="21" xfId="2" applyFont="1" applyFill="1" applyBorder="1" applyProtection="1">
      <protection locked="0"/>
    </xf>
    <xf numFmtId="164" fontId="6" fillId="14" borderId="22" xfId="0" applyNumberFormat="1" applyFont="1" applyFill="1" applyBorder="1"/>
    <xf numFmtId="0" fontId="0" fillId="14" borderId="23" xfId="0" applyFill="1" applyBorder="1" applyAlignment="1">
      <alignment horizontal="center"/>
    </xf>
    <xf numFmtId="0" fontId="31" fillId="14" borderId="24" xfId="2" applyFont="1" applyFill="1" applyBorder="1" applyProtection="1">
      <protection locked="0"/>
    </xf>
    <xf numFmtId="164" fontId="6" fillId="14" borderId="25" xfId="0" applyNumberFormat="1" applyFont="1" applyFill="1" applyBorder="1"/>
    <xf numFmtId="165" fontId="31" fillId="14" borderId="24" xfId="0" applyNumberFormat="1" applyFont="1" applyFill="1" applyBorder="1"/>
    <xf numFmtId="0" fontId="31" fillId="14" borderId="24" xfId="0" applyFont="1" applyFill="1" applyBorder="1" applyProtection="1">
      <protection locked="0"/>
    </xf>
    <xf numFmtId="0" fontId="31" fillId="14" borderId="24" xfId="0" applyFont="1" applyFill="1" applyBorder="1" applyAlignment="1">
      <alignment horizontal="left"/>
    </xf>
    <xf numFmtId="0" fontId="31" fillId="14" borderId="24" xfId="2" applyFont="1" applyFill="1" applyBorder="1" applyAlignment="1" applyProtection="1">
      <alignment horizontal="left"/>
      <protection locked="0"/>
    </xf>
    <xf numFmtId="0" fontId="6" fillId="0" borderId="0" xfId="2" applyNumberFormat="1" applyFont="1" applyFill="1" applyAlignment="1" applyProtection="1">
      <alignment horizontal="center"/>
      <protection locked="0"/>
    </xf>
    <xf numFmtId="0" fontId="31" fillId="0" borderId="0" xfId="2" applyFont="1" applyFill="1" applyProtection="1">
      <protection locked="0"/>
    </xf>
    <xf numFmtId="0" fontId="6" fillId="0" borderId="0" xfId="0" applyNumberFormat="1" applyFont="1" applyFill="1" applyAlignment="1">
      <alignment horizontal="center"/>
    </xf>
    <xf numFmtId="0" fontId="31" fillId="0" borderId="0" xfId="0" applyFont="1" applyFill="1" applyAlignment="1">
      <alignment horizontal="left"/>
    </xf>
    <xf numFmtId="165" fontId="7" fillId="6" borderId="0" xfId="0" applyNumberFormat="1" applyFont="1" applyFill="1"/>
    <xf numFmtId="165" fontId="20" fillId="0" borderId="0" xfId="0" applyNumberFormat="1" applyFont="1" applyFill="1" applyBorder="1"/>
    <xf numFmtId="14" fontId="7" fillId="15" borderId="0" xfId="0" applyNumberFormat="1" applyFont="1" applyFill="1"/>
    <xf numFmtId="0" fontId="6" fillId="15" borderId="0" xfId="0" applyFont="1" applyFill="1"/>
    <xf numFmtId="164" fontId="8" fillId="15" borderId="0" xfId="0" applyNumberFormat="1" applyFont="1" applyFill="1"/>
    <xf numFmtId="165" fontId="6" fillId="15" borderId="0" xfId="0" applyNumberFormat="1" applyFont="1" applyFill="1"/>
    <xf numFmtId="165" fontId="2" fillId="0" borderId="11" xfId="0" applyNumberFormat="1" applyFont="1" applyFill="1" applyBorder="1" applyAlignment="1">
      <alignment horizontal="right"/>
    </xf>
    <xf numFmtId="165" fontId="2" fillId="0" borderId="26" xfId="0" applyNumberFormat="1" applyFont="1" applyFill="1" applyBorder="1"/>
    <xf numFmtId="14" fontId="15" fillId="0" borderId="0" xfId="0" applyNumberFormat="1" applyFont="1" applyFill="1"/>
    <xf numFmtId="0" fontId="15" fillId="0" borderId="0" xfId="0" applyFont="1" applyFill="1"/>
    <xf numFmtId="165" fontId="35" fillId="7" borderId="11" xfId="0" applyNumberFormat="1" applyFont="1" applyFill="1" applyBorder="1"/>
    <xf numFmtId="171" fontId="35" fillId="13" borderId="11" xfId="0" applyNumberFormat="1" applyFont="1" applyFill="1" applyBorder="1"/>
    <xf numFmtId="165" fontId="35" fillId="6" borderId="11" xfId="0" applyNumberFormat="1" applyFont="1" applyFill="1" applyBorder="1"/>
    <xf numFmtId="0" fontId="42" fillId="13" borderId="0" xfId="0" applyFont="1" applyFill="1"/>
    <xf numFmtId="165" fontId="7" fillId="13" borderId="0" xfId="0" applyNumberFormat="1" applyFont="1" applyFill="1"/>
    <xf numFmtId="164" fontId="7" fillId="13" borderId="0" xfId="0" applyNumberFormat="1" applyFont="1" applyFill="1"/>
    <xf numFmtId="0" fontId="42" fillId="7" borderId="0" xfId="0" applyFont="1" applyFill="1"/>
    <xf numFmtId="165" fontId="7" fillId="7" borderId="0" xfId="0" applyNumberFormat="1" applyFont="1" applyFill="1" applyBorder="1"/>
    <xf numFmtId="164" fontId="7" fillId="7" borderId="0" xfId="0" applyNumberFormat="1" applyFont="1" applyFill="1"/>
    <xf numFmtId="0" fontId="42" fillId="6" borderId="0" xfId="0" applyFont="1" applyFill="1"/>
    <xf numFmtId="164" fontId="7" fillId="6" borderId="0" xfId="0" applyNumberFormat="1" applyFont="1" applyFill="1" applyBorder="1"/>
    <xf numFmtId="0" fontId="6" fillId="0" borderId="0" xfId="0" applyFont="1" applyBorder="1"/>
    <xf numFmtId="8" fontId="0" fillId="0" borderId="0" xfId="0" applyNumberFormat="1"/>
    <xf numFmtId="165" fontId="35" fillId="6" borderId="0" xfId="0" applyNumberFormat="1" applyFont="1" applyFill="1" applyBorder="1"/>
    <xf numFmtId="165" fontId="35" fillId="7" borderId="0" xfId="0" applyNumberFormat="1" applyFont="1" applyFill="1" applyAlignment="1">
      <alignment horizontal="center"/>
    </xf>
    <xf numFmtId="171" fontId="35" fillId="13" borderId="14" xfId="0" applyNumberFormat="1" applyFont="1" applyFill="1" applyBorder="1" applyAlignment="1">
      <alignment horizontal="right"/>
    </xf>
    <xf numFmtId="14" fontId="43" fillId="3" borderId="0" xfId="0" applyNumberFormat="1" applyFont="1" applyFill="1" applyAlignment="1"/>
    <xf numFmtId="0" fontId="43" fillId="3" borderId="0" xfId="0" applyFont="1" applyFill="1" applyAlignment="1"/>
    <xf numFmtId="165" fontId="24" fillId="3" borderId="0" xfId="0" applyNumberFormat="1" applyFont="1" applyFill="1" applyAlignment="1">
      <alignment horizontal="center" wrapText="1"/>
    </xf>
    <xf numFmtId="165" fontId="44" fillId="3" borderId="0" xfId="0" applyNumberFormat="1" applyFont="1" applyFill="1" applyAlignment="1">
      <alignment horizontal="center"/>
    </xf>
    <xf numFmtId="164" fontId="43" fillId="3" borderId="0" xfId="0" applyNumberFormat="1" applyFont="1" applyFill="1" applyAlignment="1">
      <alignment horizontal="center"/>
    </xf>
    <xf numFmtId="0" fontId="0" fillId="4" borderId="0" xfId="0" applyFill="1"/>
    <xf numFmtId="0" fontId="6" fillId="17" borderId="32" xfId="0" applyFont="1" applyFill="1" applyBorder="1"/>
    <xf numFmtId="165" fontId="45" fillId="17" borderId="32" xfId="0" applyNumberFormat="1" applyFont="1" applyFill="1" applyBorder="1"/>
    <xf numFmtId="165" fontId="6" fillId="17" borderId="32" xfId="0" applyNumberFormat="1" applyFont="1" applyFill="1" applyBorder="1"/>
    <xf numFmtId="165" fontId="47" fillId="10" borderId="7" xfId="0" applyNumberFormat="1" applyFont="1" applyFill="1" applyBorder="1" applyAlignment="1">
      <alignment horizontal="center" vertical="center"/>
    </xf>
    <xf numFmtId="0" fontId="0" fillId="0" borderId="16" xfId="0" applyBorder="1"/>
    <xf numFmtId="165" fontId="46" fillId="14" borderId="13" xfId="0" applyNumberFormat="1" applyFont="1" applyFill="1" applyBorder="1"/>
    <xf numFmtId="165" fontId="46" fillId="14" borderId="14" xfId="0" applyNumberFormat="1" applyFont="1" applyFill="1" applyBorder="1"/>
    <xf numFmtId="165" fontId="46" fillId="14" borderId="19" xfId="0" applyNumberFormat="1" applyFont="1" applyFill="1" applyBorder="1"/>
    <xf numFmtId="165" fontId="31" fillId="4" borderId="3" xfId="2" applyNumberFormat="1" applyFont="1" applyFill="1" applyBorder="1" applyProtection="1">
      <protection locked="0"/>
    </xf>
    <xf numFmtId="0" fontId="0" fillId="16" borderId="23" xfId="0" applyFill="1" applyBorder="1" applyAlignment="1">
      <alignment horizontal="center"/>
    </xf>
    <xf numFmtId="0" fontId="31" fillId="16" borderId="24" xfId="2" applyFont="1" applyFill="1" applyBorder="1" applyProtection="1">
      <protection locked="0"/>
    </xf>
    <xf numFmtId="164" fontId="6" fillId="16" borderId="25" xfId="0" applyNumberFormat="1" applyFont="1" applyFill="1" applyBorder="1"/>
    <xf numFmtId="0" fontId="0" fillId="16" borderId="27" xfId="0" applyFill="1" applyBorder="1" applyAlignment="1">
      <alignment horizontal="center"/>
    </xf>
    <xf numFmtId="0" fontId="31" fillId="16" borderId="13" xfId="2" applyFont="1" applyFill="1" applyBorder="1" applyProtection="1">
      <protection locked="0"/>
    </xf>
    <xf numFmtId="164" fontId="6" fillId="16" borderId="28" xfId="0" applyNumberFormat="1" applyFont="1" applyFill="1" applyBorder="1"/>
    <xf numFmtId="0" fontId="0" fillId="16" borderId="29" xfId="0" applyFill="1" applyBorder="1" applyAlignment="1">
      <alignment horizontal="center"/>
    </xf>
    <xf numFmtId="0" fontId="31" fillId="16" borderId="30" xfId="2" applyFont="1" applyFill="1" applyBorder="1" applyProtection="1">
      <protection locked="0"/>
    </xf>
    <xf numFmtId="164" fontId="6" fillId="16" borderId="31" xfId="0" applyNumberFormat="1" applyFont="1" applyFill="1" applyBorder="1"/>
    <xf numFmtId="164" fontId="2" fillId="18" borderId="6" xfId="0" applyNumberFormat="1" applyFont="1" applyFill="1" applyBorder="1"/>
    <xf numFmtId="0" fontId="6" fillId="4" borderId="0" xfId="2" applyFont="1" applyFill="1" applyAlignment="1" applyProtection="1">
      <alignment horizontal="center"/>
      <protection locked="0"/>
    </xf>
    <xf numFmtId="0" fontId="31" fillId="4" borderId="0" xfId="2" applyFont="1" applyFill="1" applyProtection="1">
      <protection locked="0"/>
    </xf>
    <xf numFmtId="165" fontId="20" fillId="4" borderId="0" xfId="0" applyNumberFormat="1" applyFont="1" applyFill="1"/>
    <xf numFmtId="165" fontId="13" fillId="4" borderId="0" xfId="0" applyNumberFormat="1" applyFont="1" applyFill="1" applyBorder="1"/>
    <xf numFmtId="0" fontId="6" fillId="16" borderId="0" xfId="0" applyNumberFormat="1" applyFont="1" applyFill="1" applyBorder="1" applyAlignment="1">
      <alignment horizontal="center"/>
    </xf>
    <xf numFmtId="0" fontId="31" fillId="16" borderId="0" xfId="0" applyFont="1" applyFill="1" applyBorder="1" applyAlignment="1">
      <alignment horizontal="left"/>
    </xf>
    <xf numFmtId="165" fontId="20" fillId="16" borderId="0" xfId="0" applyNumberFormat="1" applyFont="1" applyFill="1" applyBorder="1"/>
    <xf numFmtId="165" fontId="13" fillId="16" borderId="0" xfId="0" applyNumberFormat="1" applyFont="1" applyFill="1" applyBorder="1"/>
    <xf numFmtId="168" fontId="20" fillId="19" borderId="7" xfId="0" applyNumberFormat="1" applyFont="1" applyFill="1" applyBorder="1"/>
    <xf numFmtId="168" fontId="37" fillId="19" borderId="7" xfId="0" applyNumberFormat="1" applyFont="1" applyFill="1" applyBorder="1"/>
    <xf numFmtId="165" fontId="2" fillId="20" borderId="7" xfId="0" applyNumberFormat="1" applyFont="1" applyFill="1" applyBorder="1"/>
    <xf numFmtId="0" fontId="2" fillId="21" borderId="5" xfId="0" applyFont="1" applyFill="1" applyBorder="1"/>
    <xf numFmtId="14" fontId="2" fillId="21" borderId="6" xfId="0" applyNumberFormat="1" applyFont="1" applyFill="1" applyBorder="1"/>
    <xf numFmtId="0" fontId="0" fillId="16" borderId="0" xfId="0" applyFill="1" applyAlignment="1">
      <alignment horizontal="center"/>
    </xf>
    <xf numFmtId="0" fontId="5" fillId="16" borderId="0" xfId="0" applyFont="1" applyFill="1" applyAlignment="1" applyProtection="1">
      <alignment horizontal="left"/>
      <protection locked="0"/>
    </xf>
    <xf numFmtId="14" fontId="5" fillId="16" borderId="0" xfId="0" applyNumberFormat="1" applyFont="1" applyFill="1"/>
    <xf numFmtId="165" fontId="5" fillId="16" borderId="0" xfId="0" applyNumberFormat="1" applyFont="1" applyFill="1"/>
    <xf numFmtId="165" fontId="2" fillId="16" borderId="9" xfId="0" applyNumberFormat="1" applyFont="1" applyFill="1" applyBorder="1"/>
    <xf numFmtId="0" fontId="6" fillId="16" borderId="3" xfId="2" applyFont="1" applyFill="1" applyBorder="1" applyProtection="1">
      <protection locked="0"/>
    </xf>
    <xf numFmtId="168" fontId="5" fillId="16" borderId="3" xfId="0" applyNumberFormat="1" applyFont="1" applyFill="1" applyBorder="1"/>
    <xf numFmtId="165" fontId="5" fillId="16" borderId="3" xfId="0" applyNumberFormat="1" applyFont="1" applyFill="1" applyBorder="1"/>
    <xf numFmtId="165" fontId="2" fillId="16" borderId="4" xfId="0" applyNumberFormat="1" applyFont="1" applyFill="1" applyBorder="1"/>
    <xf numFmtId="165" fontId="23" fillId="22" borderId="7" xfId="0" applyNumberFormat="1" applyFont="1" applyFill="1" applyBorder="1" applyAlignment="1">
      <alignment horizontal="center"/>
    </xf>
    <xf numFmtId="165" fontId="39" fillId="22" borderId="7" xfId="0" applyNumberFormat="1" applyFont="1" applyFill="1" applyBorder="1" applyAlignment="1">
      <alignment horizontal="center"/>
    </xf>
    <xf numFmtId="165" fontId="23" fillId="23" borderId="7" xfId="0" applyNumberFormat="1" applyFont="1" applyFill="1" applyBorder="1" applyAlignment="1">
      <alignment horizontal="center"/>
    </xf>
    <xf numFmtId="165" fontId="39" fillId="23" borderId="7" xfId="0" applyNumberFormat="1" applyFont="1" applyFill="1" applyBorder="1" applyAlignment="1">
      <alignment horizontal="center"/>
    </xf>
    <xf numFmtId="165" fontId="6" fillId="24" borderId="10" xfId="0" applyNumberFormat="1" applyFont="1" applyFill="1" applyBorder="1"/>
    <xf numFmtId="165" fontId="6" fillId="24" borderId="11" xfId="0" applyNumberFormat="1" applyFont="1" applyFill="1" applyBorder="1"/>
    <xf numFmtId="165" fontId="26" fillId="24" borderId="7" xfId="0" applyNumberFormat="1" applyFont="1" applyFill="1" applyBorder="1" applyAlignment="1">
      <alignment horizontal="center"/>
    </xf>
    <xf numFmtId="165" fontId="33" fillId="24" borderId="7" xfId="0" applyNumberFormat="1" applyFont="1" applyFill="1" applyBorder="1" applyAlignment="1">
      <alignment horizontal="center"/>
    </xf>
    <xf numFmtId="0" fontId="38" fillId="25" borderId="7" xfId="0" applyFont="1" applyFill="1" applyBorder="1" applyAlignment="1">
      <alignment horizontal="center"/>
    </xf>
    <xf numFmtId="0" fontId="7" fillId="6" borderId="7" xfId="0" applyFont="1" applyFill="1" applyBorder="1" applyAlignment="1">
      <alignment horizontal="center"/>
    </xf>
    <xf numFmtId="164" fontId="7" fillId="6" borderId="7" xfId="0" applyNumberFormat="1" applyFont="1" applyFill="1" applyBorder="1"/>
    <xf numFmtId="0" fontId="8" fillId="22" borderId="7" xfId="0" applyFont="1" applyFill="1" applyBorder="1" applyAlignment="1">
      <alignment horizontal="center"/>
    </xf>
    <xf numFmtId="171" fontId="8" fillId="22" borderId="7" xfId="0" applyNumberFormat="1" applyFont="1" applyFill="1" applyBorder="1"/>
    <xf numFmtId="0" fontId="8" fillId="23" borderId="7" xfId="0" applyFont="1" applyFill="1" applyBorder="1" applyAlignment="1">
      <alignment horizontal="center"/>
    </xf>
    <xf numFmtId="166" fontId="8" fillId="23" borderId="7" xfId="0" applyNumberFormat="1" applyFont="1" applyFill="1" applyBorder="1"/>
    <xf numFmtId="0" fontId="6" fillId="16" borderId="0" xfId="0" applyFont="1" applyFill="1"/>
    <xf numFmtId="165" fontId="7" fillId="16" borderId="0" xfId="0" applyNumberFormat="1" applyFont="1" applyFill="1"/>
    <xf numFmtId="164" fontId="7" fillId="16" borderId="0" xfId="0" applyNumberFormat="1" applyFont="1" applyFill="1"/>
    <xf numFmtId="165" fontId="49" fillId="10" borderId="7" xfId="0" applyNumberFormat="1" applyFont="1" applyFill="1" applyBorder="1" applyAlignment="1">
      <alignment horizontal="center" vertical="center"/>
    </xf>
    <xf numFmtId="165" fontId="50" fillId="10" borderId="7" xfId="0" applyNumberFormat="1" applyFont="1" applyFill="1" applyBorder="1" applyAlignment="1">
      <alignment horizontal="center" vertical="center"/>
    </xf>
    <xf numFmtId="165" fontId="34" fillId="22" borderId="7" xfId="0" applyNumberFormat="1" applyFont="1" applyFill="1" applyBorder="1" applyAlignment="1">
      <alignment horizontal="center" vertical="center" wrapText="1"/>
    </xf>
    <xf numFmtId="165" fontId="34" fillId="23" borderId="7" xfId="0" applyNumberFormat="1" applyFont="1" applyFill="1" applyBorder="1" applyAlignment="1">
      <alignment horizontal="center" vertical="center" wrapText="1"/>
    </xf>
    <xf numFmtId="165" fontId="36" fillId="4" borderId="7" xfId="0" applyNumberFormat="1" applyFont="1" applyFill="1" applyBorder="1"/>
    <xf numFmtId="165" fontId="47" fillId="4" borderId="7" xfId="0" applyNumberFormat="1" applyFont="1" applyFill="1" applyBorder="1"/>
    <xf numFmtId="165" fontId="40" fillId="4" borderId="7" xfId="0" applyNumberFormat="1" applyFont="1" applyFill="1" applyBorder="1"/>
    <xf numFmtId="8" fontId="36" fillId="4" borderId="7" xfId="0" applyNumberFormat="1" applyFont="1" applyFill="1" applyBorder="1"/>
    <xf numFmtId="171" fontId="2" fillId="22" borderId="7" xfId="0" applyNumberFormat="1" applyFont="1" applyFill="1" applyBorder="1"/>
    <xf numFmtId="165" fontId="2" fillId="23" borderId="7" xfId="0" applyNumberFormat="1" applyFont="1" applyFill="1" applyBorder="1" applyAlignment="1">
      <alignment horizontal="right" wrapText="1"/>
    </xf>
    <xf numFmtId="165" fontId="6" fillId="24" borderId="11" xfId="0" applyNumberFormat="1" applyFont="1" applyFill="1" applyBorder="1" applyAlignment="1">
      <alignment horizontal="right"/>
    </xf>
    <xf numFmtId="0" fontId="51" fillId="0" borderId="0" xfId="0" applyFont="1" applyAlignment="1">
      <alignment horizontal="center" vertical="center" readingOrder="1"/>
    </xf>
    <xf numFmtId="14" fontId="7" fillId="26" borderId="0" xfId="0" applyNumberFormat="1" applyFont="1" applyFill="1"/>
    <xf numFmtId="0" fontId="7" fillId="26" borderId="0" xfId="0" applyFont="1" applyFill="1"/>
    <xf numFmtId="165" fontId="7" fillId="26" borderId="0" xfId="0" applyNumberFormat="1" applyFont="1" applyFill="1"/>
    <xf numFmtId="164" fontId="7" fillId="26" borderId="0" xfId="0" applyNumberFormat="1" applyFont="1" applyFill="1"/>
    <xf numFmtId="0" fontId="1" fillId="0" borderId="0" xfId="0" applyFont="1"/>
    <xf numFmtId="0" fontId="52" fillId="0" borderId="0" xfId="0" applyFont="1"/>
    <xf numFmtId="165" fontId="46" fillId="0" borderId="0" xfId="0" applyNumberFormat="1" applyFont="1"/>
    <xf numFmtId="165" fontId="15" fillId="0" borderId="0" xfId="0" applyNumberFormat="1" applyFont="1"/>
    <xf numFmtId="14" fontId="7" fillId="27" borderId="0" xfId="0" applyNumberFormat="1" applyFont="1" applyFill="1"/>
    <xf numFmtId="0" fontId="6" fillId="27" borderId="0" xfId="0" applyFont="1" applyFill="1"/>
    <xf numFmtId="165" fontId="7" fillId="27" borderId="0" xfId="0" applyNumberFormat="1" applyFont="1" applyFill="1"/>
    <xf numFmtId="168" fontId="2" fillId="21" borderId="5" xfId="0" applyNumberFormat="1" applyFont="1" applyFill="1" applyBorder="1" applyAlignment="1">
      <alignment horizontal="center" vertical="center"/>
    </xf>
    <xf numFmtId="168" fontId="2" fillId="21" borderId="6" xfId="0" applyNumberFormat="1" applyFont="1" applyFill="1" applyBorder="1" applyAlignment="1">
      <alignment horizontal="center" vertical="center"/>
    </xf>
    <xf numFmtId="15" fontId="31" fillId="10" borderId="5" xfId="0" applyNumberFormat="1" applyFont="1" applyFill="1" applyBorder="1" applyAlignment="1">
      <alignment horizontal="center" vertical="center" wrapText="1"/>
    </xf>
    <xf numFmtId="15" fontId="31" fillId="10" borderId="6" xfId="0" applyNumberFormat="1" applyFont="1" applyFill="1" applyBorder="1" applyAlignment="1">
      <alignment horizontal="center" vertical="center" wrapText="1"/>
    </xf>
    <xf numFmtId="14" fontId="5" fillId="21" borderId="5" xfId="0" applyNumberFormat="1" applyFont="1" applyFill="1" applyBorder="1" applyAlignment="1">
      <alignment horizontal="center" vertical="center"/>
    </xf>
    <xf numFmtId="14" fontId="5" fillId="21" borderId="6" xfId="0" applyNumberFormat="1" applyFont="1" applyFill="1" applyBorder="1" applyAlignment="1">
      <alignment horizontal="center" vertical="center"/>
    </xf>
    <xf numFmtId="0" fontId="2" fillId="5" borderId="8" xfId="0" applyFont="1" applyFill="1" applyBorder="1" applyAlignment="1">
      <alignment horizontal="center" vertical="center"/>
    </xf>
    <xf numFmtId="0" fontId="2" fillId="5" borderId="9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2" fillId="10" borderId="33" xfId="0" applyFont="1" applyFill="1" applyBorder="1" applyAlignment="1">
      <alignment horizontal="center"/>
    </xf>
    <xf numFmtId="0" fontId="2" fillId="10" borderId="34" xfId="0" applyFont="1" applyFill="1" applyBorder="1" applyAlignment="1">
      <alignment horizontal="center"/>
    </xf>
    <xf numFmtId="0" fontId="2" fillId="10" borderId="35" xfId="0" applyFont="1" applyFill="1" applyBorder="1" applyAlignment="1">
      <alignment horizontal="center"/>
    </xf>
    <xf numFmtId="0" fontId="2" fillId="10" borderId="36" xfId="0" applyFont="1" applyFill="1" applyBorder="1" applyAlignment="1">
      <alignment horizontal="center"/>
    </xf>
    <xf numFmtId="14" fontId="2" fillId="10" borderId="37" xfId="0" applyNumberFormat="1" applyFont="1" applyFill="1" applyBorder="1" applyAlignment="1">
      <alignment horizontal="center"/>
    </xf>
    <xf numFmtId="14" fontId="2" fillId="10" borderId="38" xfId="0" applyNumberFormat="1" applyFont="1" applyFill="1" applyBorder="1" applyAlignment="1">
      <alignment horizontal="center"/>
    </xf>
    <xf numFmtId="14" fontId="5" fillId="10" borderId="5" xfId="0" applyNumberFormat="1" applyFont="1" applyFill="1" applyBorder="1" applyAlignment="1">
      <alignment horizontal="center" wrapText="1"/>
    </xf>
    <xf numFmtId="14" fontId="5" fillId="10" borderId="6" xfId="0" applyNumberFormat="1" applyFont="1" applyFill="1" applyBorder="1" applyAlignment="1">
      <alignment horizontal="center" wrapText="1"/>
    </xf>
    <xf numFmtId="165" fontId="26" fillId="8" borderId="33" xfId="0" applyNumberFormat="1" applyFont="1" applyFill="1" applyBorder="1" applyAlignment="1">
      <alignment horizontal="center"/>
    </xf>
    <xf numFmtId="0" fontId="26" fillId="8" borderId="34" xfId="0" applyFont="1" applyFill="1" applyBorder="1" applyAlignment="1">
      <alignment horizontal="center"/>
    </xf>
    <xf numFmtId="165" fontId="26" fillId="9" borderId="33" xfId="0" applyNumberFormat="1" applyFont="1" applyFill="1" applyBorder="1" applyAlignment="1">
      <alignment horizontal="center"/>
    </xf>
    <xf numFmtId="0" fontId="26" fillId="9" borderId="34" xfId="0" applyFont="1" applyFill="1" applyBorder="1" applyAlignment="1">
      <alignment horizontal="center"/>
    </xf>
    <xf numFmtId="171" fontId="2" fillId="22" borderId="33" xfId="0" applyNumberFormat="1" applyFont="1" applyFill="1" applyBorder="1" applyAlignment="1">
      <alignment horizontal="center"/>
    </xf>
    <xf numFmtId="171" fontId="2" fillId="22" borderId="34" xfId="0" applyNumberFormat="1" applyFont="1" applyFill="1" applyBorder="1" applyAlignment="1">
      <alignment horizontal="center"/>
    </xf>
    <xf numFmtId="165" fontId="26" fillId="23" borderId="33" xfId="0" applyNumberFormat="1" applyFont="1" applyFill="1" applyBorder="1" applyAlignment="1">
      <alignment horizontal="center"/>
    </xf>
    <xf numFmtId="0" fontId="26" fillId="23" borderId="34" xfId="0" applyFont="1" applyFill="1" applyBorder="1" applyAlignment="1">
      <alignment horizontal="center"/>
    </xf>
    <xf numFmtId="0" fontId="48" fillId="0" borderId="37" xfId="0" applyFont="1" applyFill="1" applyBorder="1" applyAlignment="1">
      <alignment horizontal="center" vertical="center"/>
    </xf>
    <xf numFmtId="0" fontId="48" fillId="0" borderId="1" xfId="0" applyFont="1" applyFill="1" applyBorder="1" applyAlignment="1">
      <alignment horizontal="center" vertical="center"/>
    </xf>
  </cellXfs>
  <cellStyles count="3">
    <cellStyle name="Euro" xfId="1" xr:uid="{00000000-0005-0000-0000-000000000000}"/>
    <cellStyle name="Normal" xfId="0" builtinId="0"/>
    <cellStyle name="Normal 2" xfId="2" xr:uid="{00000000-0005-0000-0000-000002000000}"/>
  </cellStyles>
  <dxfs count="0"/>
  <tableStyles count="0" defaultTableStyle="TableStyleMedium9" defaultPivotStyle="PivotStyleLight16"/>
  <colors>
    <mruColors>
      <color rgb="FF008E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 sz="1200" b="1">
                <a:solidFill>
                  <a:srgbClr val="008EC0"/>
                </a:solidFill>
              </a:rPr>
              <a:t>UAQ 2022-2023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Gráfico!$A$7:$A$18</c:f>
              <c:strCache>
                <c:ptCount val="12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  <c:pt idx="3">
                  <c:v>Octubre</c:v>
                </c:pt>
                <c:pt idx="4">
                  <c:v>Noviembre</c:v>
                </c:pt>
                <c:pt idx="5">
                  <c:v>Diciembre</c:v>
                </c:pt>
                <c:pt idx="6">
                  <c:v>Enero</c:v>
                </c:pt>
                <c:pt idx="7">
                  <c:v>Febrero</c:v>
                </c:pt>
                <c:pt idx="8">
                  <c:v>Marzo</c:v>
                </c:pt>
                <c:pt idx="9">
                  <c:v>Abril</c:v>
                </c:pt>
                <c:pt idx="10">
                  <c:v>Mayo</c:v>
                </c:pt>
                <c:pt idx="11">
                  <c:v>Junio</c:v>
                </c:pt>
              </c:strCache>
            </c:strRef>
          </c:cat>
          <c:val>
            <c:numRef>
              <c:f>Gráfico!$B$7:$B$18</c:f>
              <c:numCache>
                <c:formatCode>"$"\ #,##0.00</c:formatCode>
                <c:ptCount val="12"/>
                <c:pt idx="0">
                  <c:v>230208.55</c:v>
                </c:pt>
                <c:pt idx="1">
                  <c:v>170997.2</c:v>
                </c:pt>
                <c:pt idx="2">
                  <c:v>173172.78</c:v>
                </c:pt>
                <c:pt idx="3">
                  <c:v>300786.64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49-47D1-90AF-F6649D984091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Gráfico!$A$7:$A$18</c:f>
              <c:strCache>
                <c:ptCount val="12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  <c:pt idx="3">
                  <c:v>Octubre</c:v>
                </c:pt>
                <c:pt idx="4">
                  <c:v>Noviembre</c:v>
                </c:pt>
                <c:pt idx="5">
                  <c:v>Diciembre</c:v>
                </c:pt>
                <c:pt idx="6">
                  <c:v>Enero</c:v>
                </c:pt>
                <c:pt idx="7">
                  <c:v>Febrero</c:v>
                </c:pt>
                <c:pt idx="8">
                  <c:v>Marzo</c:v>
                </c:pt>
                <c:pt idx="9">
                  <c:v>Abril</c:v>
                </c:pt>
                <c:pt idx="10">
                  <c:v>Mayo</c:v>
                </c:pt>
                <c:pt idx="11">
                  <c:v>Junio</c:v>
                </c:pt>
              </c:strCache>
            </c:strRef>
          </c:cat>
          <c:val>
            <c:numRef>
              <c:f>Gráfico!$C$7:$C$18</c:f>
              <c:numCache>
                <c:formatCode>"$"\ #,##0.00</c:formatCode>
                <c:ptCount val="12"/>
                <c:pt idx="0">
                  <c:v>11619.37</c:v>
                </c:pt>
                <c:pt idx="1">
                  <c:v>10344.25</c:v>
                </c:pt>
                <c:pt idx="2">
                  <c:v>26584.32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E49-47D1-90AF-F6649D984091}"/>
            </c:ext>
          </c:extLst>
        </c:ser>
        <c:ser>
          <c:idx val="2"/>
          <c:order val="2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Gráfico!$A$7:$A$18</c:f>
              <c:strCache>
                <c:ptCount val="12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  <c:pt idx="3">
                  <c:v>Octubre</c:v>
                </c:pt>
                <c:pt idx="4">
                  <c:v>Noviembre</c:v>
                </c:pt>
                <c:pt idx="5">
                  <c:v>Diciembre</c:v>
                </c:pt>
                <c:pt idx="6">
                  <c:v>Enero</c:v>
                </c:pt>
                <c:pt idx="7">
                  <c:v>Febrero</c:v>
                </c:pt>
                <c:pt idx="8">
                  <c:v>Marzo</c:v>
                </c:pt>
                <c:pt idx="9">
                  <c:v>Abril</c:v>
                </c:pt>
                <c:pt idx="10">
                  <c:v>Mayo</c:v>
                </c:pt>
                <c:pt idx="11">
                  <c:v>Junio</c:v>
                </c:pt>
              </c:strCache>
            </c:strRef>
          </c:cat>
          <c:val>
            <c:numRef>
              <c:f>Gráfico!$D$7:$D$18</c:f>
              <c:numCache>
                <c:formatCode>"$"\ #,##0.00</c:formatCode>
                <c:ptCount val="12"/>
                <c:pt idx="0">
                  <c:v>244720.08000000002</c:v>
                </c:pt>
                <c:pt idx="1">
                  <c:v>293971.92</c:v>
                </c:pt>
                <c:pt idx="2">
                  <c:v>238178.82</c:v>
                </c:pt>
                <c:pt idx="3">
                  <c:v>259806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E49-47D1-90AF-F6649D984091}"/>
            </c:ext>
          </c:extLst>
        </c:ser>
        <c:ser>
          <c:idx val="3"/>
          <c:order val="3"/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Gráfico!$A$7:$A$18</c:f>
              <c:strCache>
                <c:ptCount val="12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  <c:pt idx="3">
                  <c:v>Octubre</c:v>
                </c:pt>
                <c:pt idx="4">
                  <c:v>Noviembre</c:v>
                </c:pt>
                <c:pt idx="5">
                  <c:v>Diciembre</c:v>
                </c:pt>
                <c:pt idx="6">
                  <c:v>Enero</c:v>
                </c:pt>
                <c:pt idx="7">
                  <c:v>Febrero</c:v>
                </c:pt>
                <c:pt idx="8">
                  <c:v>Marzo</c:v>
                </c:pt>
                <c:pt idx="9">
                  <c:v>Abril</c:v>
                </c:pt>
                <c:pt idx="10">
                  <c:v>Mayo</c:v>
                </c:pt>
                <c:pt idx="11">
                  <c:v>Junio</c:v>
                </c:pt>
              </c:strCache>
            </c:strRef>
          </c:cat>
          <c:val>
            <c:numRef>
              <c:f>Gráfico!$E$7:$E$18</c:f>
              <c:numCache>
                <c:formatCode>"$"\ #,##0.00;[Red]"$"\ \-#,##0.00</c:formatCode>
                <c:ptCount val="12"/>
                <c:pt idx="0">
                  <c:v>189565.59242523799</c:v>
                </c:pt>
                <c:pt idx="1">
                  <c:v>76935.12242523802</c:v>
                </c:pt>
                <c:pt idx="2">
                  <c:v>38513.402425238019</c:v>
                </c:pt>
                <c:pt idx="3">
                  <c:v>79494.042425238033</c:v>
                </c:pt>
                <c:pt idx="4">
                  <c:v>79494.042425238033</c:v>
                </c:pt>
                <c:pt idx="5">
                  <c:v>79494.042425238033</c:v>
                </c:pt>
                <c:pt idx="6">
                  <c:v>79494.042425238033</c:v>
                </c:pt>
                <c:pt idx="7">
                  <c:v>79494.042425238033</c:v>
                </c:pt>
                <c:pt idx="8">
                  <c:v>79494.042425238033</c:v>
                </c:pt>
                <c:pt idx="9">
                  <c:v>79494.042425238033</c:v>
                </c:pt>
                <c:pt idx="10">
                  <c:v>79494.042425238033</c:v>
                </c:pt>
                <c:pt idx="11">
                  <c:v>79494.042425238033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E49-47D1-90AF-F6649D9840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42728575"/>
        <c:axId val="942728991"/>
        <c:extLst>
          <c:ext xmlns:c15="http://schemas.microsoft.com/office/drawing/2012/chart" uri="{02D57815-91ED-43cb-92C2-25804820EDAC}">
            <c15:filteredBarSeries>
              <c15:ser>
                <c:idx val="4"/>
                <c:order val="4"/>
                <c:spPr>
                  <a:solidFill>
                    <a:schemeClr val="accent5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Gráfico!$A$7:$A$18</c15:sqref>
                        </c15:formulaRef>
                      </c:ext>
                    </c:extLst>
                    <c:strCache>
                      <c:ptCount val="12"/>
                      <c:pt idx="0">
                        <c:v>Julio</c:v>
                      </c:pt>
                      <c:pt idx="1">
                        <c:v>Agosto</c:v>
                      </c:pt>
                      <c:pt idx="2">
                        <c:v>Septiembre</c:v>
                      </c:pt>
                      <c:pt idx="3">
                        <c:v>Octubre</c:v>
                      </c:pt>
                      <c:pt idx="4">
                        <c:v>Noviembre</c:v>
                      </c:pt>
                      <c:pt idx="5">
                        <c:v>Diciembre</c:v>
                      </c:pt>
                      <c:pt idx="6">
                        <c:v>Enero</c:v>
                      </c:pt>
                      <c:pt idx="7">
                        <c:v>Febrero</c:v>
                      </c:pt>
                      <c:pt idx="8">
                        <c:v>Marzo</c:v>
                      </c:pt>
                      <c:pt idx="9">
                        <c:v>Abril</c:v>
                      </c:pt>
                      <c:pt idx="10">
                        <c:v>Mayo</c:v>
                      </c:pt>
                      <c:pt idx="11">
                        <c:v>Junio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Gráfico!$F$7:$F$18</c15:sqref>
                        </c15:formulaRef>
                      </c:ext>
                    </c:extLst>
                    <c:numCache>
                      <c:formatCode>"$"\ #,##0.00</c:formatCode>
                      <c:ptCount val="12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4-6E49-47D1-90AF-F6649D984091}"/>
                  </c:ext>
                </c:extLst>
              </c15:ser>
            </c15:filteredBarSeries>
            <c15:filteredBarSeries>
              <c15:ser>
                <c:idx val="5"/>
                <c:order val="5"/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Gráfico!$A$7:$A$18</c15:sqref>
                        </c15:formulaRef>
                      </c:ext>
                    </c:extLst>
                    <c:strCache>
                      <c:ptCount val="12"/>
                      <c:pt idx="0">
                        <c:v>Julio</c:v>
                      </c:pt>
                      <c:pt idx="1">
                        <c:v>Agosto</c:v>
                      </c:pt>
                      <c:pt idx="2">
                        <c:v>Septiembre</c:v>
                      </c:pt>
                      <c:pt idx="3">
                        <c:v>Octubre</c:v>
                      </c:pt>
                      <c:pt idx="4">
                        <c:v>Noviembre</c:v>
                      </c:pt>
                      <c:pt idx="5">
                        <c:v>Diciembre</c:v>
                      </c:pt>
                      <c:pt idx="6">
                        <c:v>Enero</c:v>
                      </c:pt>
                      <c:pt idx="7">
                        <c:v>Febrero</c:v>
                      </c:pt>
                      <c:pt idx="8">
                        <c:v>Marzo</c:v>
                      </c:pt>
                      <c:pt idx="9">
                        <c:v>Abril</c:v>
                      </c:pt>
                      <c:pt idx="10">
                        <c:v>Mayo</c:v>
                      </c:pt>
                      <c:pt idx="11">
                        <c:v>Junio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Gráfico!$G$7:$G$18</c15:sqref>
                        </c15:formulaRef>
                      </c:ext>
                    </c:extLst>
                    <c:numCache>
                      <c:formatCode>"$"\ #,##0.00</c:formatCode>
                      <c:ptCount val="12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6E49-47D1-90AF-F6649D984091}"/>
                  </c:ext>
                </c:extLst>
              </c15:ser>
            </c15:filteredBarSeries>
            <c15:filteredBarSeries>
              <c15:ser>
                <c:idx val="6"/>
                <c:order val="6"/>
                <c:spPr>
                  <a:solidFill>
                    <a:schemeClr val="accent1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Gráfico!$A$7:$A$18</c15:sqref>
                        </c15:formulaRef>
                      </c:ext>
                    </c:extLst>
                    <c:strCache>
                      <c:ptCount val="12"/>
                      <c:pt idx="0">
                        <c:v>Julio</c:v>
                      </c:pt>
                      <c:pt idx="1">
                        <c:v>Agosto</c:v>
                      </c:pt>
                      <c:pt idx="2">
                        <c:v>Septiembre</c:v>
                      </c:pt>
                      <c:pt idx="3">
                        <c:v>Octubre</c:v>
                      </c:pt>
                      <c:pt idx="4">
                        <c:v>Noviembre</c:v>
                      </c:pt>
                      <c:pt idx="5">
                        <c:v>Diciembre</c:v>
                      </c:pt>
                      <c:pt idx="6">
                        <c:v>Enero</c:v>
                      </c:pt>
                      <c:pt idx="7">
                        <c:v>Febrero</c:v>
                      </c:pt>
                      <c:pt idx="8">
                        <c:v>Marzo</c:v>
                      </c:pt>
                      <c:pt idx="9">
                        <c:v>Abril</c:v>
                      </c:pt>
                      <c:pt idx="10">
                        <c:v>Mayo</c:v>
                      </c:pt>
                      <c:pt idx="11">
                        <c:v>Junio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Gráfico!$H$7:$H$18</c15:sqref>
                        </c15:formulaRef>
                      </c:ext>
                    </c:extLst>
                    <c:numCache>
                      <c:formatCode>[$USD]\ #,##0.00</c:formatCode>
                      <c:ptCount val="12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6E49-47D1-90AF-F6649D984091}"/>
                  </c:ext>
                </c:extLst>
              </c15:ser>
            </c15:filteredBarSeries>
            <c15:filteredBarSeries>
              <c15:ser>
                <c:idx val="7"/>
                <c:order val="7"/>
                <c:spPr>
                  <a:solidFill>
                    <a:schemeClr val="accent2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Gráfico!$A$7:$A$18</c15:sqref>
                        </c15:formulaRef>
                      </c:ext>
                    </c:extLst>
                    <c:strCache>
                      <c:ptCount val="12"/>
                      <c:pt idx="0">
                        <c:v>Julio</c:v>
                      </c:pt>
                      <c:pt idx="1">
                        <c:v>Agosto</c:v>
                      </c:pt>
                      <c:pt idx="2">
                        <c:v>Septiembre</c:v>
                      </c:pt>
                      <c:pt idx="3">
                        <c:v>Octubre</c:v>
                      </c:pt>
                      <c:pt idx="4">
                        <c:v>Noviembre</c:v>
                      </c:pt>
                      <c:pt idx="5">
                        <c:v>Diciembre</c:v>
                      </c:pt>
                      <c:pt idx="6">
                        <c:v>Enero</c:v>
                      </c:pt>
                      <c:pt idx="7">
                        <c:v>Febrero</c:v>
                      </c:pt>
                      <c:pt idx="8">
                        <c:v>Marzo</c:v>
                      </c:pt>
                      <c:pt idx="9">
                        <c:v>Abril</c:v>
                      </c:pt>
                      <c:pt idx="10">
                        <c:v>Mayo</c:v>
                      </c:pt>
                      <c:pt idx="11">
                        <c:v>Junio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Gráfico!$I$7:$I$18</c15:sqref>
                        </c15:formulaRef>
                      </c:ext>
                    </c:extLst>
                    <c:numCache>
                      <c:formatCode>"$"\ #,##0.00</c:formatCode>
                      <c:ptCount val="12"/>
                      <c:pt idx="0">
                        <c:v>15746.56</c:v>
                      </c:pt>
                      <c:pt idx="1">
                        <c:v>18172.79</c:v>
                      </c:pt>
                      <c:pt idx="2">
                        <c:v>23658.98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6E49-47D1-90AF-F6649D984091}"/>
                  </c:ext>
                </c:extLst>
              </c15:ser>
            </c15:filteredBarSeries>
          </c:ext>
        </c:extLst>
      </c:barChart>
      <c:catAx>
        <c:axId val="9427285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942728991"/>
        <c:crosses val="autoZero"/>
        <c:auto val="1"/>
        <c:lblAlgn val="ctr"/>
        <c:lblOffset val="100"/>
        <c:noMultiLvlLbl val="0"/>
      </c:catAx>
      <c:valAx>
        <c:axId val="9427289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\ 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942728575"/>
        <c:crosses val="autoZero"/>
        <c:crossBetween val="between"/>
      </c:valAx>
      <c:spPr>
        <a:solidFill>
          <a:sysClr val="window" lastClr="FFFFFF"/>
        </a:soli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showDLblsOverMax val="0"/>
  </c:chart>
  <c:spPr>
    <a:solidFill>
      <a:schemeClr val="bg1">
        <a:lumMod val="8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4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4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123825</xdr:rowOff>
    </xdr:from>
    <xdr:to>
      <xdr:col>3</xdr:col>
      <xdr:colOff>9526</xdr:colOff>
      <xdr:row>4</xdr:row>
      <xdr:rowOff>228600</xdr:rowOff>
    </xdr:to>
    <xdr:pic>
      <xdr:nvPicPr>
        <xdr:cNvPr id="8" name="1 Imagen">
          <a:extLst>
            <a:ext uri="{FF2B5EF4-FFF2-40B4-BE49-F238E27FC236}">
              <a16:creationId xmlns:a16="http://schemas.microsoft.com/office/drawing/2014/main" id="{22BBE099-FD66-4B5D-9A7B-C8D3716CA3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33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23825"/>
          <a:ext cx="5581650" cy="752475"/>
        </a:xfrm>
        <a:prstGeom prst="rect">
          <a:avLst/>
        </a:prstGeom>
        <a:ln w="15875" cap="sq">
          <a:solidFill>
            <a:srgbClr val="000000"/>
          </a:solidFill>
          <a:miter lim="800000"/>
          <a:headEnd/>
          <a:tailEnd/>
          <a:extLst>
            <a:ext uri="{C807C97D-BFC1-408E-A445-0C87EB9F89A2}">
              <ask:lineSketchStyleProps xmlns:ask="http://schemas.microsoft.com/office/drawing/2018/sketchyshapes">
                <ask:type>
                  <ask:lineSketchNone/>
                </ask:type>
              </ask:lineSketchStyleProps>
            </a:ext>
          </a:extLst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1476375</xdr:colOff>
      <xdr:row>1</xdr:row>
      <xdr:rowOff>57150</xdr:rowOff>
    </xdr:from>
    <xdr:to>
      <xdr:col>1</xdr:col>
      <xdr:colOff>2933700</xdr:colOff>
      <xdr:row>4</xdr:row>
      <xdr:rowOff>200025</xdr:rowOff>
    </xdr:to>
    <xdr:sp macro="" textlink="">
      <xdr:nvSpPr>
        <xdr:cNvPr id="4" name="Cuadro de texto 1" descr="Balance de situación" title="Título 1">
          <a:extLst>
            <a:ext uri="{FF2B5EF4-FFF2-40B4-BE49-F238E27FC236}">
              <a16:creationId xmlns:a16="http://schemas.microsoft.com/office/drawing/2014/main" id="{97A760FF-512E-8649-DF1D-9D310AD39D32}"/>
            </a:ext>
          </a:extLst>
        </xdr:cNvPr>
        <xdr:cNvSpPr txBox="1"/>
      </xdr:nvSpPr>
      <xdr:spPr bwMode="auto">
        <a:xfrm>
          <a:off x="1733550" y="219075"/>
          <a:ext cx="1457325" cy="628650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marL="0" algn="ctr" rtl="0"/>
          <a:r>
            <a:rPr lang="es" sz="1400" b="1" u="none">
              <a:solidFill>
                <a:srgbClr val="008EC0"/>
              </a:solidFill>
              <a:latin typeface="Arial Nova" panose="020B0604020202020204" pitchFamily="34" charset="0"/>
              <a:ea typeface="+mn-ea"/>
              <a:cs typeface="+mn-cs"/>
            </a:rPr>
            <a:t>NAP</a:t>
          </a:r>
        </a:p>
        <a:p>
          <a:pPr marL="0" algn="ctr" rtl="0"/>
          <a:r>
            <a:rPr lang="es" sz="1400" b="1" u="sng">
              <a:solidFill>
                <a:srgbClr val="008EC0"/>
              </a:solidFill>
              <a:latin typeface="Arial Nova" panose="020B0604020202020204" pitchFamily="34" charset="0"/>
              <a:ea typeface="+mn-ea"/>
              <a:cs typeface="+mn-cs"/>
            </a:rPr>
            <a:t>SAN JUAN</a:t>
          </a:r>
        </a:p>
      </xdr:txBody>
    </xdr:sp>
    <xdr:clientData/>
  </xdr:twoCellAnchor>
  <xdr:twoCellAnchor editAs="oneCell">
    <xdr:from>
      <xdr:col>1</xdr:col>
      <xdr:colOff>3695700</xdr:colOff>
      <xdr:row>1</xdr:row>
      <xdr:rowOff>133350</xdr:rowOff>
    </xdr:from>
    <xdr:to>
      <xdr:col>2</xdr:col>
      <xdr:colOff>790575</xdr:colOff>
      <xdr:row>4</xdr:row>
      <xdr:rowOff>95250</xdr:rowOff>
    </xdr:to>
    <xdr:pic>
      <xdr:nvPicPr>
        <xdr:cNvPr id="16016" name="Imagen 5">
          <a:extLst>
            <a:ext uri="{FF2B5EF4-FFF2-40B4-BE49-F238E27FC236}">
              <a16:creationId xmlns:a16="http://schemas.microsoft.com/office/drawing/2014/main" id="{85EB7733-76DA-7C42-A326-9EC1A60E58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52875" y="295275"/>
          <a:ext cx="1457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152400</xdr:rowOff>
    </xdr:from>
    <xdr:to>
      <xdr:col>1</xdr:col>
      <xdr:colOff>1085850</xdr:colOff>
      <xdr:row>4</xdr:row>
      <xdr:rowOff>238125</xdr:rowOff>
    </xdr:to>
    <xdr:sp macro="" textlink="">
      <xdr:nvSpPr>
        <xdr:cNvPr id="7" name="Cuadro de texto 1" descr="Balance de situación" title="Título 1">
          <a:extLst>
            <a:ext uri="{FF2B5EF4-FFF2-40B4-BE49-F238E27FC236}">
              <a16:creationId xmlns:a16="http://schemas.microsoft.com/office/drawing/2014/main" id="{3F49D231-4E62-118D-5616-9ACC4BF72648}"/>
            </a:ext>
          </a:extLst>
        </xdr:cNvPr>
        <xdr:cNvSpPr txBox="1"/>
      </xdr:nvSpPr>
      <xdr:spPr>
        <a:xfrm>
          <a:off x="0" y="152400"/>
          <a:ext cx="1343025" cy="733425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algn="ctr" rtl="0"/>
          <a:r>
            <a:rPr lang="es" sz="2000" b="1">
              <a:solidFill>
                <a:srgbClr val="18186C"/>
              </a:solidFill>
              <a:latin typeface="Arial Nova" panose="020B0604020202020204" pitchFamily="34" charset="0"/>
            </a:rPr>
            <a:t>CABASE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</xdr:rowOff>
    </xdr:from>
    <xdr:to>
      <xdr:col>5</xdr:col>
      <xdr:colOff>1</xdr:colOff>
      <xdr:row>0</xdr:row>
      <xdr:rowOff>819151</xdr:rowOff>
    </xdr:to>
    <xdr:pic>
      <xdr:nvPicPr>
        <xdr:cNvPr id="11" name="1 Imagen">
          <a:extLst>
            <a:ext uri="{FF2B5EF4-FFF2-40B4-BE49-F238E27FC236}">
              <a16:creationId xmlns:a16="http://schemas.microsoft.com/office/drawing/2014/main" id="{BB17075F-C512-46ED-A544-A70690A2D1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33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"/>
          <a:ext cx="6858000" cy="819150"/>
        </a:xfrm>
        <a:prstGeom prst="rect">
          <a:avLst/>
        </a:prstGeom>
        <a:ln w="15875" cap="sq">
          <a:solidFill>
            <a:srgbClr val="000000"/>
          </a:solidFill>
          <a:miter lim="800000"/>
          <a:headEnd/>
          <a:tailEnd/>
          <a:extLst>
            <a:ext uri="{C807C97D-BFC1-408E-A445-0C87EB9F89A2}">
              <ask:lineSketchStyleProps xmlns:ask="http://schemas.microsoft.com/office/drawing/2018/sketchyshapes">
                <ask:type>
                  <ask:lineSketchNone/>
                </ask:type>
              </ask:lineSketchStyleProps>
            </a:ext>
          </a:extLst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1524000</xdr:colOff>
      <xdr:row>0</xdr:row>
      <xdr:rowOff>66693</xdr:rowOff>
    </xdr:from>
    <xdr:to>
      <xdr:col>2</xdr:col>
      <xdr:colOff>314325</xdr:colOff>
      <xdr:row>0</xdr:row>
      <xdr:rowOff>685818</xdr:rowOff>
    </xdr:to>
    <xdr:sp macro="" textlink="">
      <xdr:nvSpPr>
        <xdr:cNvPr id="16" name="Cuadro de texto 1" descr="Balance de situación" title="Título 1">
          <a:extLst>
            <a:ext uri="{FF2B5EF4-FFF2-40B4-BE49-F238E27FC236}">
              <a16:creationId xmlns:a16="http://schemas.microsoft.com/office/drawing/2014/main" id="{DB03AFBB-C6F4-E0C7-60AF-527DB075C997}"/>
            </a:ext>
          </a:extLst>
        </xdr:cNvPr>
        <xdr:cNvSpPr txBox="1"/>
      </xdr:nvSpPr>
      <xdr:spPr bwMode="auto">
        <a:xfrm>
          <a:off x="2352675" y="66693"/>
          <a:ext cx="1819275" cy="619125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marL="0" algn="ctr" rtl="0"/>
          <a:r>
            <a:rPr lang="es" sz="1600" b="1" u="none">
              <a:solidFill>
                <a:srgbClr val="008EC0"/>
              </a:solidFill>
              <a:latin typeface="Arial Nova" panose="020B0604020202020204" pitchFamily="34" charset="0"/>
              <a:ea typeface="+mn-ea"/>
              <a:cs typeface="+mn-cs"/>
            </a:rPr>
            <a:t>CAJA</a:t>
          </a:r>
        </a:p>
        <a:p>
          <a:pPr marL="0" algn="ctr" rtl="0"/>
          <a:r>
            <a:rPr lang="es" sz="1600" b="1" u="sng">
              <a:solidFill>
                <a:srgbClr val="008EC0"/>
              </a:solidFill>
              <a:latin typeface="Arial Nova" panose="020B0604020202020204" pitchFamily="34" charset="0"/>
              <a:ea typeface="+mn-ea"/>
              <a:cs typeface="+mn-cs"/>
            </a:rPr>
            <a:t>NAP UAQ</a:t>
          </a:r>
        </a:p>
      </xdr:txBody>
    </xdr:sp>
    <xdr:clientData/>
  </xdr:twoCellAnchor>
  <xdr:twoCellAnchor editAs="oneCell">
    <xdr:from>
      <xdr:col>5</xdr:col>
      <xdr:colOff>962025</xdr:colOff>
      <xdr:row>0</xdr:row>
      <xdr:rowOff>0</xdr:rowOff>
    </xdr:from>
    <xdr:to>
      <xdr:col>14</xdr:col>
      <xdr:colOff>28575</xdr:colOff>
      <xdr:row>0</xdr:row>
      <xdr:rowOff>428625</xdr:rowOff>
    </xdr:to>
    <xdr:pic>
      <xdr:nvPicPr>
        <xdr:cNvPr id="17171" name="1 Imagen">
          <a:extLst>
            <a:ext uri="{FF2B5EF4-FFF2-40B4-BE49-F238E27FC236}">
              <a16:creationId xmlns:a16="http://schemas.microsoft.com/office/drawing/2014/main" id="{065A1168-14C7-10B5-495B-10F89FED67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20025" y="0"/>
          <a:ext cx="78962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180975</xdr:colOff>
      <xdr:row>0</xdr:row>
      <xdr:rowOff>133350</xdr:rowOff>
    </xdr:from>
    <xdr:to>
      <xdr:col>4</xdr:col>
      <xdr:colOff>771525</xdr:colOff>
      <xdr:row>0</xdr:row>
      <xdr:rowOff>581025</xdr:rowOff>
    </xdr:to>
    <xdr:pic>
      <xdr:nvPicPr>
        <xdr:cNvPr id="17172" name="Imagen 6">
          <a:extLst>
            <a:ext uri="{FF2B5EF4-FFF2-40B4-BE49-F238E27FC236}">
              <a16:creationId xmlns:a16="http://schemas.microsoft.com/office/drawing/2014/main" id="{73F33A55-8868-5DF3-68F1-6D2F3AF4BC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53025" y="133350"/>
          <a:ext cx="1457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10583</xdr:colOff>
      <xdr:row>0</xdr:row>
      <xdr:rowOff>10583</xdr:rowOff>
    </xdr:from>
    <xdr:to>
      <xdr:col>1</xdr:col>
      <xdr:colOff>528108</xdr:colOff>
      <xdr:row>0</xdr:row>
      <xdr:rowOff>744008</xdr:rowOff>
    </xdr:to>
    <xdr:sp macro="" textlink="">
      <xdr:nvSpPr>
        <xdr:cNvPr id="8" name="Cuadro de texto 1" descr="Balance de situación" title="Título 1">
          <a:extLst>
            <a:ext uri="{FF2B5EF4-FFF2-40B4-BE49-F238E27FC236}">
              <a16:creationId xmlns:a16="http://schemas.microsoft.com/office/drawing/2014/main" id="{6F98848F-D07E-EB1D-A231-2ABF962A724D}"/>
            </a:ext>
          </a:extLst>
        </xdr:cNvPr>
        <xdr:cNvSpPr txBox="1"/>
      </xdr:nvSpPr>
      <xdr:spPr>
        <a:xfrm>
          <a:off x="10583" y="10583"/>
          <a:ext cx="1343025" cy="733425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algn="ctr" rtl="0"/>
          <a:r>
            <a:rPr lang="es" sz="2000" b="1">
              <a:solidFill>
                <a:srgbClr val="18186C"/>
              </a:solidFill>
              <a:latin typeface="Arial Nova" panose="020B0604020202020204" pitchFamily="34" charset="0"/>
            </a:rPr>
            <a:t>CABASE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9525</xdr:colOff>
      <xdr:row>4</xdr:row>
      <xdr:rowOff>0</xdr:rowOff>
    </xdr:to>
    <xdr:pic>
      <xdr:nvPicPr>
        <xdr:cNvPr id="8" name="1 Imagen">
          <a:extLst>
            <a:ext uri="{FF2B5EF4-FFF2-40B4-BE49-F238E27FC236}">
              <a16:creationId xmlns:a16="http://schemas.microsoft.com/office/drawing/2014/main" id="{31FF9302-E7D5-42E2-B77C-256AA8C50A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33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343900" cy="962025"/>
        </a:xfrm>
        <a:prstGeom prst="rect">
          <a:avLst/>
        </a:prstGeom>
        <a:ln w="15875" cap="sq">
          <a:solidFill>
            <a:srgbClr val="000000"/>
          </a:solidFill>
          <a:miter lim="800000"/>
          <a:headEnd/>
          <a:tailEnd/>
          <a:extLst>
            <a:ext uri="{C807C97D-BFC1-408E-A445-0C87EB9F89A2}">
              <ask:lineSketchStyleProps xmlns:ask="http://schemas.microsoft.com/office/drawing/2018/sketchyshapes">
                <ask:type>
                  <ask:lineSketchNone/>
                </ask:type>
              </ask:lineSketchStyleProps>
            </a:ext>
          </a:extLst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38101</xdr:colOff>
      <xdr:row>1</xdr:row>
      <xdr:rowOff>28575</xdr:rowOff>
    </xdr:from>
    <xdr:to>
      <xdr:col>5</xdr:col>
      <xdr:colOff>314326</xdr:colOff>
      <xdr:row>3</xdr:row>
      <xdr:rowOff>257175</xdr:rowOff>
    </xdr:to>
    <xdr:sp macro="" textlink="">
      <xdr:nvSpPr>
        <xdr:cNvPr id="4" name="Cuadro de texto 1" descr="Balance de situación" title="Título 1">
          <a:extLst>
            <a:ext uri="{FF2B5EF4-FFF2-40B4-BE49-F238E27FC236}">
              <a16:creationId xmlns:a16="http://schemas.microsoft.com/office/drawing/2014/main" id="{E5499C26-E4E4-BAAC-6E39-F9C46F1C86F3}"/>
            </a:ext>
          </a:extLst>
        </xdr:cNvPr>
        <xdr:cNvSpPr txBox="1"/>
      </xdr:nvSpPr>
      <xdr:spPr bwMode="auto">
        <a:xfrm>
          <a:off x="2905126" y="190500"/>
          <a:ext cx="2276475" cy="619125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marL="0" algn="ctr" rtl="0"/>
          <a:r>
            <a:rPr lang="es" sz="1600" b="1" u="none">
              <a:solidFill>
                <a:srgbClr val="008EC0"/>
              </a:solidFill>
              <a:latin typeface="Arial Nova" panose="020B0604020202020204" pitchFamily="34" charset="0"/>
              <a:ea typeface="+mn-ea"/>
              <a:cs typeface="+mn-cs"/>
            </a:rPr>
            <a:t>NAP</a:t>
          </a:r>
        </a:p>
        <a:p>
          <a:pPr marL="0" algn="ctr" rtl="0"/>
          <a:r>
            <a:rPr lang="es" sz="1600" b="1" u="sng">
              <a:solidFill>
                <a:srgbClr val="008EC0"/>
              </a:solidFill>
              <a:latin typeface="Arial Nova" panose="020B0604020202020204" pitchFamily="34" charset="0"/>
              <a:ea typeface="+mn-ea"/>
              <a:cs typeface="+mn-cs"/>
            </a:rPr>
            <a:t>UAQ 2022-2023</a:t>
          </a:r>
        </a:p>
      </xdr:txBody>
    </xdr:sp>
    <xdr:clientData/>
  </xdr:twoCellAnchor>
  <xdr:twoCellAnchor editAs="oneCell">
    <xdr:from>
      <xdr:col>7</xdr:col>
      <xdr:colOff>123825</xdr:colOff>
      <xdr:row>1</xdr:row>
      <xdr:rowOff>76200</xdr:rowOff>
    </xdr:from>
    <xdr:to>
      <xdr:col>8</xdr:col>
      <xdr:colOff>609600</xdr:colOff>
      <xdr:row>3</xdr:row>
      <xdr:rowOff>38100</xdr:rowOff>
    </xdr:to>
    <xdr:pic>
      <xdr:nvPicPr>
        <xdr:cNvPr id="18064" name="Imagen 5">
          <a:extLst>
            <a:ext uri="{FF2B5EF4-FFF2-40B4-BE49-F238E27FC236}">
              <a16:creationId xmlns:a16="http://schemas.microsoft.com/office/drawing/2014/main" id="{E89FA503-8DDB-AD66-A665-7244C9168B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57975" y="238125"/>
          <a:ext cx="1457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104775</xdr:rowOff>
    </xdr:from>
    <xdr:to>
      <xdr:col>1</xdr:col>
      <xdr:colOff>304800</xdr:colOff>
      <xdr:row>3</xdr:row>
      <xdr:rowOff>285750</xdr:rowOff>
    </xdr:to>
    <xdr:sp macro="" textlink="">
      <xdr:nvSpPr>
        <xdr:cNvPr id="7" name="Cuadro de texto 1" descr="Balance de situación" title="Título 1">
          <a:extLst>
            <a:ext uri="{FF2B5EF4-FFF2-40B4-BE49-F238E27FC236}">
              <a16:creationId xmlns:a16="http://schemas.microsoft.com/office/drawing/2014/main" id="{6C874B94-74F7-BE50-D218-EDE540D96DE0}"/>
            </a:ext>
          </a:extLst>
        </xdr:cNvPr>
        <xdr:cNvSpPr txBox="1"/>
      </xdr:nvSpPr>
      <xdr:spPr>
        <a:xfrm>
          <a:off x="0" y="104775"/>
          <a:ext cx="1343025" cy="733425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algn="ctr" rtl="0"/>
          <a:r>
            <a:rPr lang="es" sz="2000" b="1">
              <a:solidFill>
                <a:srgbClr val="18186C"/>
              </a:solidFill>
              <a:latin typeface="Arial Nova" panose="020B0604020202020204" pitchFamily="34" charset="0"/>
            </a:rPr>
            <a:t>CABASE</a:t>
          </a:r>
        </a:p>
      </xdr:txBody>
    </xdr:sp>
    <xdr:clientData/>
  </xdr:twoCellAnchor>
  <xdr:twoCellAnchor>
    <xdr:from>
      <xdr:col>11</xdr:col>
      <xdr:colOff>76200</xdr:colOff>
      <xdr:row>4</xdr:row>
      <xdr:rowOff>9525</xdr:rowOff>
    </xdr:from>
    <xdr:to>
      <xdr:col>17</xdr:col>
      <xdr:colOff>76200</xdr:colOff>
      <xdr:row>16</xdr:row>
      <xdr:rowOff>85725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3E512C1-3D12-38CC-C9C5-AE466C347E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Personalizado 6">
      <a:dk1>
        <a:sysClr val="windowText" lastClr="000000"/>
      </a:dk1>
      <a:lt1>
        <a:sysClr val="window" lastClr="FFFFFF"/>
      </a:lt1>
      <a:dk2>
        <a:srgbClr val="000000"/>
      </a:dk2>
      <a:lt2>
        <a:srgbClr val="F8F8F8"/>
      </a:lt2>
      <a:accent1>
        <a:srgbClr val="DDDDDD"/>
      </a:accent1>
      <a:accent2>
        <a:srgbClr val="B2B2B2"/>
      </a:accent2>
      <a:accent3>
        <a:srgbClr val="969696"/>
      </a:accent3>
      <a:accent4>
        <a:srgbClr val="99CCFF"/>
      </a:accent4>
      <a:accent5>
        <a:srgbClr val="5F5F5F"/>
      </a:accent5>
      <a:accent6>
        <a:srgbClr val="CCECFF"/>
      </a:accent6>
      <a:hlink>
        <a:srgbClr val="5F5F5F"/>
      </a:hlink>
      <a:folHlink>
        <a:srgbClr val="919191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-0.499984740745262"/>
  </sheetPr>
  <dimension ref="A5:IV106"/>
  <sheetViews>
    <sheetView topLeftCell="L80" zoomScaleNormal="100" workbookViewId="0">
      <selection activeCell="D27" sqref="D27"/>
    </sheetView>
  </sheetViews>
  <sheetFormatPr baseColWidth="10" defaultRowHeight="12.75" x14ac:dyDescent="0.2"/>
  <cols>
    <col min="1" max="1" width="3.85546875" customWidth="1"/>
    <col min="2" max="2" width="65.42578125" customWidth="1"/>
    <col min="3" max="3" width="14.28515625" customWidth="1"/>
    <col min="4" max="4" width="12.7109375" customWidth="1"/>
    <col min="5" max="5" width="13.85546875" customWidth="1"/>
    <col min="6" max="6" width="13.28515625" customWidth="1"/>
    <col min="7" max="7" width="11.7109375" customWidth="1"/>
    <col min="8" max="8" width="13.28515625" customWidth="1"/>
    <col min="9" max="10" width="10.85546875" customWidth="1"/>
    <col min="11" max="11" width="11.7109375" customWidth="1"/>
    <col min="12" max="14" width="10.85546875" customWidth="1"/>
    <col min="15" max="15" width="12.28515625" customWidth="1"/>
    <col min="16" max="17" width="10.85546875" customWidth="1"/>
    <col min="18" max="18" width="13.28515625" bestFit="1" customWidth="1"/>
    <col min="19" max="19" width="11.7109375" customWidth="1"/>
    <col min="20" max="20" width="11.7109375" bestFit="1" customWidth="1"/>
    <col min="21" max="21" width="13.28515625" bestFit="1" customWidth="1"/>
  </cols>
  <sheetData>
    <row r="5" spans="1:11" ht="19.5" customHeight="1" thickBot="1" x14ac:dyDescent="0.25"/>
    <row r="6" spans="1:11" ht="18" customHeight="1" thickBot="1" x14ac:dyDescent="0.25">
      <c r="A6" s="308" t="s">
        <v>29</v>
      </c>
      <c r="B6" s="309"/>
      <c r="C6" s="154" t="s">
        <v>11</v>
      </c>
      <c r="E6" s="39"/>
    </row>
    <row r="7" spans="1:11" x14ac:dyDescent="0.2">
      <c r="A7" s="171">
        <v>1</v>
      </c>
      <c r="B7" s="172" t="s">
        <v>56</v>
      </c>
      <c r="C7" s="173">
        <f>R67-SUM(C33:Q33)</f>
        <v>0</v>
      </c>
      <c r="E7" s="38"/>
      <c r="H7" s="68"/>
      <c r="I7" s="68"/>
      <c r="J7" s="65"/>
      <c r="K7" s="65"/>
    </row>
    <row r="8" spans="1:11" ht="15" x14ac:dyDescent="0.2">
      <c r="A8" s="174">
        <v>2</v>
      </c>
      <c r="B8" s="175" t="s">
        <v>73</v>
      </c>
      <c r="C8" s="176">
        <f>R69-SUM(C34:Q34)</f>
        <v>0</v>
      </c>
      <c r="E8" s="38"/>
      <c r="H8" s="69"/>
      <c r="I8" s="69"/>
      <c r="J8" s="66"/>
      <c r="K8" s="64"/>
    </row>
    <row r="9" spans="1:11" ht="15" x14ac:dyDescent="0.2">
      <c r="A9" s="174">
        <v>3</v>
      </c>
      <c r="B9" s="175" t="s">
        <v>53</v>
      </c>
      <c r="C9" s="176">
        <f>R71-SUM(C35:Q35)</f>
        <v>-79859.999999999985</v>
      </c>
      <c r="E9" s="38"/>
      <c r="H9" s="69"/>
      <c r="I9" s="69"/>
      <c r="J9" s="66"/>
      <c r="K9" s="64"/>
    </row>
    <row r="10" spans="1:11" ht="15" x14ac:dyDescent="0.2">
      <c r="A10" s="174">
        <v>4</v>
      </c>
      <c r="B10" s="177" t="s">
        <v>35</v>
      </c>
      <c r="C10" s="176">
        <f>R73-SUM(C36:Q36)</f>
        <v>-16816.579999999998</v>
      </c>
      <c r="E10" s="67"/>
      <c r="H10" s="69"/>
      <c r="I10" s="69"/>
      <c r="J10" s="65"/>
      <c r="K10" s="65"/>
    </row>
    <row r="11" spans="1:11" ht="15" x14ac:dyDescent="0.2">
      <c r="A11" s="174">
        <v>5</v>
      </c>
      <c r="B11" s="178" t="s">
        <v>61</v>
      </c>
      <c r="C11" s="176">
        <f>R75-SUM(C37:Q37)</f>
        <v>-29657.099999999991</v>
      </c>
      <c r="E11" s="67"/>
      <c r="H11" s="70"/>
      <c r="I11" s="70"/>
      <c r="J11" s="65"/>
      <c r="K11" s="65"/>
    </row>
    <row r="12" spans="1:11" ht="15" x14ac:dyDescent="0.2">
      <c r="A12" s="174">
        <v>6</v>
      </c>
      <c r="B12" s="179" t="s">
        <v>31</v>
      </c>
      <c r="C12" s="176">
        <f>R77-SUM(C38:Q38)</f>
        <v>0</v>
      </c>
      <c r="E12" s="51"/>
      <c r="H12" s="69"/>
      <c r="I12" s="69"/>
      <c r="J12" s="66"/>
      <c r="K12" s="64"/>
    </row>
    <row r="13" spans="1:11" ht="15" x14ac:dyDescent="0.2">
      <c r="A13" s="174">
        <v>7</v>
      </c>
      <c r="B13" s="180" t="s">
        <v>69</v>
      </c>
      <c r="C13" s="176">
        <f>R79-SUM(C39:Q39)</f>
        <v>0</v>
      </c>
      <c r="E13" s="51"/>
      <c r="H13" s="70"/>
      <c r="I13" s="70"/>
      <c r="J13" s="66"/>
      <c r="K13" s="64"/>
    </row>
    <row r="14" spans="1:11" ht="15" x14ac:dyDescent="0.2">
      <c r="A14" s="174">
        <v>8</v>
      </c>
      <c r="B14" s="179" t="s">
        <v>32</v>
      </c>
      <c r="C14" s="176">
        <f>R81-SUM(C40:Q40)</f>
        <v>-43497.080000000016</v>
      </c>
      <c r="E14" s="55"/>
      <c r="H14" s="70"/>
      <c r="I14" s="70"/>
      <c r="J14" s="66"/>
      <c r="K14" s="64"/>
    </row>
    <row r="15" spans="1:11" ht="15" x14ac:dyDescent="0.2">
      <c r="A15" s="174">
        <v>9</v>
      </c>
      <c r="B15" s="179" t="s">
        <v>52</v>
      </c>
      <c r="C15" s="176">
        <f>R83-SUM(C41:Q41)</f>
        <v>-53774.819999999992</v>
      </c>
      <c r="E15" s="56"/>
      <c r="H15" s="69"/>
      <c r="I15" s="69"/>
      <c r="J15" s="65"/>
      <c r="K15" s="65"/>
    </row>
    <row r="16" spans="1:11" ht="15" x14ac:dyDescent="0.2">
      <c r="A16" s="174">
        <v>10</v>
      </c>
      <c r="B16" s="179" t="s">
        <v>33</v>
      </c>
      <c r="C16" s="176">
        <f>R85-SUM(C42:Q42)</f>
        <v>-3954.2799999999988</v>
      </c>
      <c r="E16" s="56"/>
      <c r="H16" s="70"/>
      <c r="I16" s="70"/>
      <c r="J16" s="65"/>
      <c r="K16" s="65"/>
    </row>
    <row r="17" spans="1:17" ht="15" x14ac:dyDescent="0.2">
      <c r="A17" s="174">
        <v>11</v>
      </c>
      <c r="B17" s="179" t="s">
        <v>55</v>
      </c>
      <c r="C17" s="176">
        <f>R87-SUM(C43:Q43)</f>
        <v>-48172.520000000004</v>
      </c>
      <c r="E17" s="39"/>
      <c r="H17" s="70"/>
      <c r="I17" s="70"/>
      <c r="J17" s="65"/>
      <c r="K17" s="65"/>
    </row>
    <row r="18" spans="1:17" ht="15" x14ac:dyDescent="0.2">
      <c r="A18" s="174">
        <v>12</v>
      </c>
      <c r="B18" s="179" t="s">
        <v>34</v>
      </c>
      <c r="C18" s="176">
        <f>R89-SUM(C44:Q44)</f>
        <v>0</v>
      </c>
      <c r="H18" s="70"/>
      <c r="I18" s="70"/>
      <c r="J18" s="65"/>
      <c r="K18" s="65"/>
    </row>
    <row r="19" spans="1:17" ht="15" x14ac:dyDescent="0.2">
      <c r="A19" s="174">
        <v>13</v>
      </c>
      <c r="B19" s="179"/>
      <c r="C19" s="176">
        <f>R91-SUM(C45:Q45)</f>
        <v>0</v>
      </c>
      <c r="E19" s="44"/>
      <c r="H19" s="71"/>
      <c r="I19" s="69"/>
    </row>
    <row r="20" spans="1:17" x14ac:dyDescent="0.2">
      <c r="A20" s="174"/>
      <c r="B20" s="179"/>
      <c r="C20" s="176">
        <f>R93-SUM(C46:Q46)</f>
        <v>0</v>
      </c>
      <c r="E20" s="206"/>
      <c r="H20" s="72"/>
      <c r="I20" s="72"/>
    </row>
    <row r="21" spans="1:17" x14ac:dyDescent="0.2">
      <c r="A21" s="174"/>
      <c r="B21" s="179"/>
      <c r="C21" s="176">
        <f>R97-SUM(C48:Q48)</f>
        <v>0</v>
      </c>
      <c r="E21" s="44"/>
      <c r="H21" s="72"/>
      <c r="I21" s="72"/>
    </row>
    <row r="22" spans="1:17" x14ac:dyDescent="0.2">
      <c r="A22" s="174"/>
      <c r="B22" s="179"/>
      <c r="C22" s="176">
        <f>R99-SUM(C49:Q49)</f>
        <v>0</v>
      </c>
      <c r="E22" s="44"/>
      <c r="H22" s="72"/>
      <c r="I22" s="72"/>
    </row>
    <row r="23" spans="1:17" x14ac:dyDescent="0.2">
      <c r="A23" s="174"/>
      <c r="B23" s="179"/>
      <c r="C23" s="176"/>
      <c r="E23" s="44"/>
      <c r="H23" s="72"/>
      <c r="I23" s="72"/>
    </row>
    <row r="24" spans="1:17" x14ac:dyDescent="0.2">
      <c r="A24" s="226">
        <v>1</v>
      </c>
      <c r="B24" s="227" t="s">
        <v>28</v>
      </c>
      <c r="C24" s="228"/>
      <c r="E24" s="44"/>
      <c r="H24" s="72"/>
      <c r="I24" s="72"/>
    </row>
    <row r="25" spans="1:17" x14ac:dyDescent="0.2">
      <c r="A25" s="229"/>
      <c r="B25" s="230"/>
      <c r="C25" s="231"/>
      <c r="E25" s="44"/>
      <c r="H25" s="72"/>
      <c r="I25" s="72"/>
    </row>
    <row r="26" spans="1:17" ht="13.5" thickBot="1" x14ac:dyDescent="0.25">
      <c r="A26" s="232"/>
      <c r="B26" s="233"/>
      <c r="C26" s="234"/>
      <c r="E26" s="44"/>
      <c r="H26" s="72"/>
      <c r="I26" s="72"/>
    </row>
    <row r="27" spans="1:17" ht="13.5" thickBot="1" x14ac:dyDescent="0.25">
      <c r="B27" s="43" t="s">
        <v>51</v>
      </c>
      <c r="C27" s="235">
        <f>SUM(C7:C26)</f>
        <v>-275732.38</v>
      </c>
      <c r="D27" s="42"/>
      <c r="E27" s="59"/>
    </row>
    <row r="28" spans="1:17" x14ac:dyDescent="0.2">
      <c r="C28" s="42"/>
      <c r="D28" s="42"/>
      <c r="E28" s="44"/>
    </row>
    <row r="30" spans="1:17" ht="13.5" thickBot="1" x14ac:dyDescent="0.25"/>
    <row r="31" spans="1:17" ht="12.75" customHeight="1" x14ac:dyDescent="0.2">
      <c r="A31" s="310" t="s">
        <v>4</v>
      </c>
      <c r="B31" s="311"/>
      <c r="C31" s="314" t="s">
        <v>77</v>
      </c>
      <c r="D31" s="155">
        <v>44754</v>
      </c>
      <c r="E31" s="155">
        <v>44781</v>
      </c>
      <c r="F31" s="155">
        <v>44816</v>
      </c>
      <c r="G31" s="155">
        <v>44846</v>
      </c>
      <c r="H31" s="155"/>
      <c r="I31" s="155"/>
      <c r="J31" s="155"/>
      <c r="K31" s="155"/>
      <c r="L31" s="155"/>
      <c r="M31" s="155"/>
      <c r="N31" s="155"/>
      <c r="O31" s="155"/>
      <c r="P31" s="155"/>
      <c r="Q31" s="301" t="s">
        <v>70</v>
      </c>
    </row>
    <row r="32" spans="1:17" ht="21" customHeight="1" thickBot="1" x14ac:dyDescent="0.25">
      <c r="A32" s="312" t="s">
        <v>1</v>
      </c>
      <c r="B32" s="313"/>
      <c r="C32" s="315" t="s">
        <v>7</v>
      </c>
      <c r="D32" s="156" t="s">
        <v>5</v>
      </c>
      <c r="E32" s="156" t="s">
        <v>7</v>
      </c>
      <c r="F32" s="156" t="s">
        <v>5</v>
      </c>
      <c r="G32" s="156" t="s">
        <v>5</v>
      </c>
      <c r="H32" s="156" t="s">
        <v>5</v>
      </c>
      <c r="I32" s="156" t="s">
        <v>5</v>
      </c>
      <c r="J32" s="156" t="s">
        <v>5</v>
      </c>
      <c r="K32" s="156" t="s">
        <v>5</v>
      </c>
      <c r="L32" s="156" t="s">
        <v>5</v>
      </c>
      <c r="M32" s="156" t="s">
        <v>5</v>
      </c>
      <c r="N32" s="156" t="s">
        <v>5</v>
      </c>
      <c r="O32" s="156" t="s">
        <v>5</v>
      </c>
      <c r="P32" s="156" t="s">
        <v>5</v>
      </c>
      <c r="Q32" s="302"/>
    </row>
    <row r="33" spans="1:256" s="18" customFormat="1" x14ac:dyDescent="0.2">
      <c r="A33" s="76">
        <v>1</v>
      </c>
      <c r="B33" s="77" t="s">
        <v>56</v>
      </c>
      <c r="C33" s="186"/>
      <c r="D33" s="75">
        <v>40017.120000000003</v>
      </c>
      <c r="E33" s="75">
        <v>48070.879999999997</v>
      </c>
      <c r="F33" s="75">
        <v>38947.479999999996</v>
      </c>
      <c r="G33" s="75">
        <v>51405.64</v>
      </c>
      <c r="H33" s="75"/>
      <c r="I33" s="75"/>
      <c r="J33" s="75"/>
      <c r="K33" s="75"/>
      <c r="L33" s="75"/>
      <c r="M33" s="75"/>
      <c r="N33" s="75"/>
      <c r="O33" s="75"/>
      <c r="P33" s="75"/>
      <c r="Q33" s="75"/>
    </row>
    <row r="34" spans="1:256" s="18" customFormat="1" x14ac:dyDescent="0.2">
      <c r="A34" s="236">
        <v>2</v>
      </c>
      <c r="B34" s="237" t="s">
        <v>73</v>
      </c>
      <c r="C34" s="238"/>
      <c r="D34" s="239">
        <v>9234.7199999999993</v>
      </c>
      <c r="E34" s="239">
        <v>11093.28</v>
      </c>
      <c r="F34" s="239">
        <v>8987.8799999999992</v>
      </c>
      <c r="G34" s="239">
        <v>11862.84</v>
      </c>
      <c r="H34" s="239"/>
      <c r="I34" s="239"/>
      <c r="J34" s="239"/>
      <c r="K34" s="239"/>
      <c r="L34" s="239"/>
      <c r="M34" s="239"/>
      <c r="N34" s="239"/>
      <c r="O34" s="239"/>
      <c r="P34" s="239"/>
      <c r="Q34" s="239"/>
      <c r="R34" s="181"/>
      <c r="S34" s="182"/>
      <c r="T34" s="75"/>
      <c r="U34" s="75"/>
      <c r="V34" s="75"/>
      <c r="W34" s="75"/>
      <c r="X34" s="75"/>
      <c r="Y34" s="75"/>
      <c r="Z34" s="75"/>
      <c r="AA34" s="75"/>
      <c r="AB34" s="75"/>
      <c r="AC34" s="75"/>
      <c r="AD34" s="75"/>
      <c r="AE34" s="75"/>
      <c r="AF34" s="75"/>
      <c r="AG34" s="75"/>
      <c r="AH34" s="181"/>
      <c r="AI34" s="182"/>
      <c r="AJ34" s="75"/>
      <c r="AK34" s="75"/>
      <c r="AL34" s="75"/>
      <c r="AM34" s="75"/>
      <c r="AN34" s="75"/>
      <c r="AO34" s="75"/>
      <c r="AP34" s="75"/>
      <c r="AQ34" s="75"/>
      <c r="AR34" s="75"/>
      <c r="AS34" s="75"/>
      <c r="AT34" s="75"/>
      <c r="AU34" s="75"/>
      <c r="AV34" s="75"/>
      <c r="AW34" s="75"/>
      <c r="AX34" s="181"/>
      <c r="AY34" s="182"/>
      <c r="AZ34" s="75"/>
      <c r="BA34" s="75"/>
      <c r="BB34" s="75"/>
      <c r="BC34" s="75"/>
      <c r="BD34" s="75"/>
      <c r="BE34" s="75"/>
      <c r="BF34" s="75"/>
      <c r="BG34" s="75"/>
      <c r="BH34" s="75"/>
      <c r="BI34" s="75"/>
      <c r="BJ34" s="75"/>
      <c r="BK34" s="75"/>
      <c r="BL34" s="75"/>
      <c r="BM34" s="75"/>
      <c r="BN34" s="181"/>
      <c r="BO34" s="182"/>
      <c r="BP34" s="75"/>
      <c r="BQ34" s="75"/>
      <c r="BR34" s="75"/>
      <c r="BS34" s="75"/>
      <c r="BT34" s="75"/>
      <c r="BU34" s="75"/>
      <c r="BV34" s="75"/>
      <c r="BW34" s="75"/>
      <c r="BX34" s="75"/>
      <c r="BY34" s="75"/>
      <c r="BZ34" s="75"/>
      <c r="CA34" s="75"/>
      <c r="CB34" s="75"/>
      <c r="CC34" s="75"/>
      <c r="CD34" s="181"/>
      <c r="CE34" s="182"/>
      <c r="CF34" s="75"/>
      <c r="CG34" s="75"/>
      <c r="CH34" s="75"/>
      <c r="CI34" s="75"/>
      <c r="CJ34" s="75"/>
      <c r="CK34" s="75"/>
      <c r="CL34" s="75"/>
      <c r="CM34" s="75"/>
      <c r="CN34" s="75"/>
      <c r="CO34" s="75"/>
      <c r="CP34" s="75"/>
      <c r="CQ34" s="75"/>
      <c r="CR34" s="75"/>
      <c r="CS34" s="75"/>
      <c r="CT34" s="181"/>
      <c r="CU34" s="182"/>
      <c r="CV34" s="75"/>
      <c r="CW34" s="75"/>
      <c r="CX34" s="75"/>
      <c r="CY34" s="75"/>
      <c r="CZ34" s="75"/>
      <c r="DA34" s="75"/>
      <c r="DB34" s="75"/>
      <c r="DC34" s="75"/>
      <c r="DD34" s="75"/>
      <c r="DE34" s="75"/>
      <c r="DF34" s="75"/>
      <c r="DG34" s="75"/>
      <c r="DH34" s="75"/>
      <c r="DI34" s="75"/>
      <c r="DJ34" s="181"/>
      <c r="DK34" s="182"/>
      <c r="DL34" s="75"/>
      <c r="DM34" s="75"/>
      <c r="DN34" s="75"/>
      <c r="DO34" s="75"/>
      <c r="DP34" s="75"/>
      <c r="DQ34" s="75"/>
      <c r="DR34" s="75"/>
      <c r="DS34" s="75"/>
      <c r="DT34" s="75"/>
      <c r="DU34" s="75"/>
      <c r="DV34" s="75"/>
      <c r="DW34" s="75"/>
      <c r="DX34" s="75"/>
      <c r="DY34" s="75"/>
      <c r="DZ34" s="181"/>
      <c r="EA34" s="182"/>
      <c r="EB34" s="75"/>
      <c r="EC34" s="75"/>
      <c r="ED34" s="75"/>
      <c r="EE34" s="75"/>
      <c r="EF34" s="75"/>
      <c r="EG34" s="75"/>
      <c r="EH34" s="75"/>
      <c r="EI34" s="75"/>
      <c r="EJ34" s="75"/>
      <c r="EK34" s="75"/>
      <c r="EL34" s="75"/>
      <c r="EM34" s="75"/>
      <c r="EN34" s="75"/>
      <c r="EO34" s="75"/>
      <c r="EP34" s="181"/>
      <c r="EQ34" s="182"/>
      <c r="ER34" s="75"/>
      <c r="ES34" s="75"/>
      <c r="ET34" s="75"/>
      <c r="EU34" s="75"/>
      <c r="EV34" s="75"/>
      <c r="EW34" s="75"/>
      <c r="EX34" s="75"/>
      <c r="EY34" s="75"/>
      <c r="EZ34" s="75"/>
      <c r="FA34" s="75"/>
      <c r="FB34" s="75"/>
      <c r="FC34" s="75"/>
      <c r="FD34" s="75"/>
      <c r="FE34" s="75"/>
      <c r="FF34" s="181"/>
      <c r="FG34" s="182"/>
      <c r="FH34" s="75"/>
      <c r="FI34" s="75"/>
      <c r="FJ34" s="75"/>
      <c r="FK34" s="75"/>
      <c r="FL34" s="75"/>
      <c r="FM34" s="75"/>
      <c r="FN34" s="75"/>
      <c r="FO34" s="75"/>
      <c r="FP34" s="75"/>
      <c r="FQ34" s="75"/>
      <c r="FR34" s="75"/>
      <c r="FS34" s="75"/>
      <c r="FT34" s="75"/>
      <c r="FU34" s="75"/>
      <c r="FV34" s="181"/>
      <c r="FW34" s="182"/>
      <c r="FX34" s="75"/>
      <c r="FY34" s="75"/>
      <c r="FZ34" s="75"/>
      <c r="GA34" s="75"/>
      <c r="GB34" s="75"/>
      <c r="GC34" s="75"/>
      <c r="GD34" s="75"/>
      <c r="GE34" s="75"/>
      <c r="GF34" s="75"/>
      <c r="GG34" s="75"/>
      <c r="GH34" s="75"/>
      <c r="GI34" s="75"/>
      <c r="GJ34" s="75"/>
      <c r="GK34" s="75"/>
      <c r="GL34" s="181"/>
      <c r="GM34" s="182"/>
      <c r="GN34" s="75"/>
      <c r="GO34" s="75"/>
      <c r="GP34" s="75"/>
      <c r="GQ34" s="75"/>
      <c r="GR34" s="75"/>
      <c r="GS34" s="75"/>
      <c r="GT34" s="75"/>
      <c r="GU34" s="75"/>
      <c r="GV34" s="75"/>
      <c r="GW34" s="75"/>
      <c r="GX34" s="75"/>
      <c r="GY34" s="75"/>
      <c r="GZ34" s="75"/>
      <c r="HA34" s="75"/>
      <c r="HB34" s="181"/>
      <c r="HC34" s="182"/>
      <c r="HD34" s="75"/>
      <c r="HE34" s="75"/>
      <c r="HF34" s="75"/>
      <c r="HG34" s="75"/>
      <c r="HH34" s="75"/>
      <c r="HI34" s="75"/>
      <c r="HJ34" s="75"/>
      <c r="HK34" s="75"/>
      <c r="HL34" s="75"/>
      <c r="HM34" s="75"/>
      <c r="HN34" s="75"/>
      <c r="HO34" s="75"/>
      <c r="HP34" s="75"/>
      <c r="HQ34" s="75"/>
      <c r="HR34" s="181"/>
      <c r="HS34" s="182"/>
      <c r="HT34" s="75"/>
      <c r="HU34" s="75"/>
      <c r="HV34" s="75"/>
      <c r="HW34" s="75"/>
      <c r="HX34" s="75"/>
      <c r="HY34" s="75"/>
      <c r="HZ34" s="75"/>
      <c r="IA34" s="75"/>
      <c r="IB34" s="75"/>
      <c r="IC34" s="75"/>
      <c r="ID34" s="75"/>
      <c r="IE34" s="75"/>
      <c r="IF34" s="75"/>
      <c r="IG34" s="75"/>
      <c r="IH34" s="181"/>
      <c r="II34" s="182"/>
      <c r="IJ34" s="75"/>
      <c r="IK34" s="75"/>
      <c r="IL34" s="75"/>
      <c r="IM34" s="75"/>
      <c r="IN34" s="75"/>
      <c r="IO34" s="75"/>
      <c r="IP34" s="75"/>
      <c r="IQ34" s="75"/>
      <c r="IR34" s="75"/>
      <c r="IS34" s="75"/>
      <c r="IT34" s="75"/>
      <c r="IU34" s="75"/>
      <c r="IV34" s="75"/>
    </row>
    <row r="35" spans="1:256" s="18" customFormat="1" x14ac:dyDescent="0.2">
      <c r="A35" s="183">
        <v>3</v>
      </c>
      <c r="B35" s="184" t="s">
        <v>53</v>
      </c>
      <c r="C35" s="186"/>
      <c r="D35" s="75">
        <v>23086.799999999999</v>
      </c>
      <c r="E35" s="75">
        <v>27733.200000000001</v>
      </c>
      <c r="F35" s="75">
        <v>22469.7</v>
      </c>
      <c r="G35" s="75">
        <v>29657.1</v>
      </c>
      <c r="H35" s="75"/>
      <c r="I35" s="75"/>
      <c r="J35" s="75"/>
      <c r="K35" s="75"/>
      <c r="L35" s="75"/>
      <c r="M35" s="75"/>
      <c r="N35" s="75"/>
      <c r="O35" s="75"/>
      <c r="P35" s="75"/>
      <c r="Q35" s="75"/>
    </row>
    <row r="36" spans="1:256" s="18" customFormat="1" x14ac:dyDescent="0.2">
      <c r="A36" s="236">
        <v>4</v>
      </c>
      <c r="B36" s="237" t="s">
        <v>35</v>
      </c>
      <c r="C36" s="238">
        <v>3090.34</v>
      </c>
      <c r="D36" s="239">
        <v>3078.24</v>
      </c>
      <c r="E36" s="239">
        <v>3697.76</v>
      </c>
      <c r="F36" s="239">
        <v>2995.96</v>
      </c>
      <c r="G36" s="239">
        <v>3954.2799999999997</v>
      </c>
      <c r="H36" s="239"/>
      <c r="I36" s="239"/>
      <c r="J36" s="239"/>
      <c r="K36" s="239"/>
      <c r="L36" s="239"/>
      <c r="M36" s="239"/>
      <c r="N36" s="239"/>
      <c r="O36" s="239"/>
      <c r="P36" s="239"/>
      <c r="Q36" s="239"/>
      <c r="R36" s="181"/>
      <c r="S36" s="182"/>
      <c r="T36" s="75"/>
      <c r="U36" s="75"/>
      <c r="V36" s="75"/>
      <c r="W36" s="75"/>
      <c r="X36" s="75"/>
      <c r="Y36" s="75"/>
      <c r="Z36" s="75"/>
      <c r="AA36" s="75"/>
      <c r="AB36" s="75"/>
      <c r="AC36" s="75"/>
      <c r="AD36" s="75"/>
      <c r="AE36" s="75"/>
      <c r="AF36" s="75"/>
      <c r="AG36" s="75"/>
      <c r="AH36" s="181"/>
      <c r="AI36" s="182"/>
      <c r="AJ36" s="75"/>
      <c r="AK36" s="75"/>
      <c r="AL36" s="75"/>
      <c r="AM36" s="75"/>
      <c r="AN36" s="75"/>
      <c r="AO36" s="75"/>
      <c r="AP36" s="75"/>
      <c r="AQ36" s="75"/>
      <c r="AR36" s="75"/>
      <c r="AS36" s="75"/>
      <c r="AT36" s="75"/>
      <c r="AU36" s="75"/>
      <c r="AV36" s="75"/>
      <c r="AW36" s="75"/>
      <c r="AX36" s="181"/>
      <c r="AY36" s="182"/>
      <c r="AZ36" s="75"/>
      <c r="BA36" s="75"/>
      <c r="BB36" s="75"/>
      <c r="BC36" s="75"/>
      <c r="BD36" s="75"/>
      <c r="BE36" s="75"/>
      <c r="BF36" s="75"/>
      <c r="BG36" s="75"/>
      <c r="BH36" s="75"/>
      <c r="BI36" s="75"/>
      <c r="BJ36" s="75"/>
      <c r="BK36" s="75"/>
      <c r="BL36" s="75"/>
      <c r="BM36" s="75"/>
      <c r="BN36" s="181"/>
      <c r="BO36" s="182"/>
      <c r="BP36" s="75"/>
      <c r="BQ36" s="75"/>
      <c r="BR36" s="75"/>
      <c r="BS36" s="75"/>
      <c r="BT36" s="75"/>
      <c r="BU36" s="75"/>
      <c r="BV36" s="75"/>
      <c r="BW36" s="75"/>
      <c r="BX36" s="75"/>
      <c r="BY36" s="75"/>
      <c r="BZ36" s="75"/>
      <c r="CA36" s="75"/>
      <c r="CB36" s="75"/>
      <c r="CC36" s="75"/>
      <c r="CD36" s="181"/>
      <c r="CE36" s="182"/>
      <c r="CF36" s="75"/>
      <c r="CG36" s="75"/>
      <c r="CH36" s="75"/>
      <c r="CI36" s="75"/>
      <c r="CJ36" s="75"/>
      <c r="CK36" s="75"/>
      <c r="CL36" s="75"/>
      <c r="CM36" s="75"/>
      <c r="CN36" s="75"/>
      <c r="CO36" s="75"/>
      <c r="CP36" s="75"/>
      <c r="CQ36" s="75"/>
      <c r="CR36" s="75"/>
      <c r="CS36" s="75"/>
      <c r="CT36" s="181"/>
      <c r="CU36" s="182"/>
      <c r="CV36" s="75"/>
      <c r="CW36" s="75"/>
      <c r="CX36" s="75"/>
      <c r="CY36" s="75"/>
      <c r="CZ36" s="75"/>
      <c r="DA36" s="75"/>
      <c r="DB36" s="75"/>
      <c r="DC36" s="75"/>
      <c r="DD36" s="75"/>
      <c r="DE36" s="75"/>
      <c r="DF36" s="75"/>
      <c r="DG36" s="75"/>
      <c r="DH36" s="75"/>
      <c r="DI36" s="75"/>
      <c r="DJ36" s="181"/>
      <c r="DK36" s="182"/>
      <c r="DL36" s="75"/>
      <c r="DM36" s="75"/>
      <c r="DN36" s="75"/>
      <c r="DO36" s="75"/>
      <c r="DP36" s="75"/>
      <c r="DQ36" s="75"/>
      <c r="DR36" s="75"/>
      <c r="DS36" s="75"/>
      <c r="DT36" s="75"/>
      <c r="DU36" s="75"/>
      <c r="DV36" s="75"/>
      <c r="DW36" s="75"/>
      <c r="DX36" s="75"/>
      <c r="DY36" s="75"/>
      <c r="DZ36" s="181"/>
      <c r="EA36" s="182"/>
      <c r="EB36" s="75"/>
      <c r="EC36" s="75"/>
      <c r="ED36" s="75"/>
      <c r="EE36" s="75"/>
      <c r="EF36" s="75"/>
      <c r="EG36" s="75"/>
      <c r="EH36" s="75"/>
      <c r="EI36" s="75"/>
      <c r="EJ36" s="75"/>
      <c r="EK36" s="75"/>
      <c r="EL36" s="75"/>
      <c r="EM36" s="75"/>
      <c r="EN36" s="75"/>
      <c r="EO36" s="75"/>
      <c r="EP36" s="181"/>
      <c r="EQ36" s="182"/>
      <c r="ER36" s="75"/>
      <c r="ES36" s="75"/>
      <c r="ET36" s="75"/>
      <c r="EU36" s="75"/>
      <c r="EV36" s="75"/>
      <c r="EW36" s="75"/>
      <c r="EX36" s="75"/>
      <c r="EY36" s="75"/>
      <c r="EZ36" s="75"/>
      <c r="FA36" s="75"/>
      <c r="FB36" s="75"/>
      <c r="FC36" s="75"/>
      <c r="FD36" s="75"/>
      <c r="FE36" s="75"/>
      <c r="FF36" s="181"/>
      <c r="FG36" s="182"/>
      <c r="FH36" s="75"/>
      <c r="FI36" s="75"/>
      <c r="FJ36" s="75"/>
      <c r="FK36" s="75"/>
      <c r="FL36" s="75"/>
      <c r="FM36" s="75"/>
      <c r="FN36" s="75"/>
      <c r="FO36" s="75"/>
      <c r="FP36" s="75"/>
      <c r="FQ36" s="75"/>
      <c r="FR36" s="75"/>
      <c r="FS36" s="75"/>
      <c r="FT36" s="75"/>
      <c r="FU36" s="75"/>
      <c r="FV36" s="181"/>
      <c r="FW36" s="182"/>
      <c r="FX36" s="75"/>
      <c r="FY36" s="75"/>
      <c r="FZ36" s="75"/>
      <c r="GA36" s="75"/>
      <c r="GB36" s="75"/>
      <c r="GC36" s="75"/>
      <c r="GD36" s="75"/>
      <c r="GE36" s="75"/>
      <c r="GF36" s="75"/>
      <c r="GG36" s="75"/>
      <c r="GH36" s="75"/>
      <c r="GI36" s="75"/>
      <c r="GJ36" s="75"/>
      <c r="GK36" s="75"/>
      <c r="GL36" s="181"/>
      <c r="GM36" s="182"/>
      <c r="GN36" s="75"/>
      <c r="GO36" s="75"/>
      <c r="GP36" s="75"/>
      <c r="GQ36" s="75"/>
      <c r="GR36" s="75"/>
      <c r="GS36" s="75"/>
      <c r="GT36" s="75"/>
      <c r="GU36" s="75"/>
      <c r="GV36" s="75"/>
      <c r="GW36" s="75"/>
      <c r="GX36" s="75"/>
      <c r="GY36" s="75"/>
      <c r="GZ36" s="75"/>
      <c r="HA36" s="75"/>
      <c r="HB36" s="181"/>
      <c r="HC36" s="182"/>
      <c r="HD36" s="75"/>
      <c r="HE36" s="75"/>
      <c r="HF36" s="75"/>
      <c r="HG36" s="75"/>
      <c r="HH36" s="75"/>
      <c r="HI36" s="75"/>
      <c r="HJ36" s="75"/>
      <c r="HK36" s="75"/>
      <c r="HL36" s="75"/>
      <c r="HM36" s="75"/>
      <c r="HN36" s="75"/>
      <c r="HO36" s="75"/>
      <c r="HP36" s="75"/>
      <c r="HQ36" s="75"/>
      <c r="HR36" s="181"/>
      <c r="HS36" s="182"/>
      <c r="HT36" s="75"/>
      <c r="HU36" s="75"/>
      <c r="HV36" s="75"/>
      <c r="HW36" s="75"/>
      <c r="HX36" s="75"/>
      <c r="HY36" s="75"/>
      <c r="HZ36" s="75"/>
      <c r="IA36" s="75"/>
      <c r="IB36" s="75"/>
      <c r="IC36" s="75"/>
      <c r="ID36" s="75"/>
      <c r="IE36" s="75"/>
      <c r="IF36" s="75"/>
      <c r="IG36" s="75"/>
      <c r="IH36" s="181"/>
      <c r="II36" s="182"/>
      <c r="IJ36" s="75"/>
      <c r="IK36" s="75"/>
      <c r="IL36" s="75"/>
      <c r="IM36" s="75"/>
      <c r="IN36" s="75"/>
      <c r="IO36" s="75"/>
      <c r="IP36" s="75"/>
      <c r="IQ36" s="75"/>
      <c r="IR36" s="75"/>
      <c r="IS36" s="75"/>
      <c r="IT36" s="75"/>
      <c r="IU36" s="75"/>
      <c r="IV36" s="75"/>
    </row>
    <row r="37" spans="1:256" s="18" customFormat="1" x14ac:dyDescent="0.2">
      <c r="A37" s="76">
        <v>5</v>
      </c>
      <c r="B37" s="78" t="s">
        <v>61</v>
      </c>
      <c r="C37" s="186"/>
      <c r="D37" s="75">
        <v>23086.799999999999</v>
      </c>
      <c r="E37" s="75">
        <v>27733.200000000001</v>
      </c>
      <c r="F37" s="75">
        <v>22469.7</v>
      </c>
      <c r="G37" s="75">
        <v>29657.1</v>
      </c>
      <c r="H37" s="75"/>
      <c r="I37" s="75"/>
      <c r="J37" s="75"/>
      <c r="K37" s="75"/>
      <c r="L37" s="75"/>
      <c r="M37" s="75"/>
      <c r="N37" s="75"/>
      <c r="O37" s="75"/>
      <c r="P37" s="75"/>
      <c r="Q37" s="75"/>
    </row>
    <row r="38" spans="1:256" s="18" customFormat="1" x14ac:dyDescent="0.2">
      <c r="A38" s="236">
        <v>6</v>
      </c>
      <c r="B38" s="237" t="s">
        <v>31</v>
      </c>
      <c r="C38" s="238"/>
      <c r="D38" s="239">
        <v>23086.799999999999</v>
      </c>
      <c r="E38" s="239">
        <v>27733.200000000001</v>
      </c>
      <c r="F38" s="239">
        <v>22469.7</v>
      </c>
      <c r="G38" s="239">
        <v>29657.1</v>
      </c>
      <c r="H38" s="239"/>
      <c r="I38" s="239"/>
      <c r="J38" s="239"/>
      <c r="K38" s="239"/>
      <c r="L38" s="239"/>
      <c r="M38" s="239"/>
      <c r="N38" s="239"/>
      <c r="O38" s="239"/>
      <c r="P38" s="239"/>
      <c r="Q38" s="239"/>
      <c r="R38" s="181"/>
      <c r="S38" s="182"/>
      <c r="T38" s="75"/>
      <c r="U38" s="75"/>
      <c r="V38" s="75"/>
      <c r="W38" s="75"/>
      <c r="X38" s="75"/>
      <c r="Y38" s="75"/>
      <c r="Z38" s="75"/>
      <c r="AA38" s="75"/>
      <c r="AB38" s="75"/>
      <c r="AC38" s="75"/>
      <c r="AD38" s="75"/>
      <c r="AE38" s="75"/>
      <c r="AF38" s="75"/>
      <c r="AG38" s="75"/>
      <c r="AH38" s="181"/>
      <c r="AI38" s="182"/>
      <c r="AJ38" s="75"/>
      <c r="AK38" s="75"/>
      <c r="AL38" s="75"/>
      <c r="AM38" s="75"/>
      <c r="AN38" s="75"/>
      <c r="AO38" s="75"/>
      <c r="AP38" s="75"/>
      <c r="AQ38" s="75"/>
      <c r="AR38" s="75"/>
      <c r="AS38" s="75"/>
      <c r="AT38" s="75"/>
      <c r="AU38" s="75"/>
      <c r="AV38" s="75"/>
      <c r="AW38" s="75"/>
      <c r="AX38" s="181"/>
      <c r="AY38" s="182"/>
      <c r="AZ38" s="75"/>
      <c r="BA38" s="75"/>
      <c r="BB38" s="75"/>
      <c r="BC38" s="75"/>
      <c r="BD38" s="75"/>
      <c r="BE38" s="75"/>
      <c r="BF38" s="75"/>
      <c r="BG38" s="75"/>
      <c r="BH38" s="75"/>
      <c r="BI38" s="75"/>
      <c r="BJ38" s="75"/>
      <c r="BK38" s="75"/>
      <c r="BL38" s="75"/>
      <c r="BM38" s="75"/>
      <c r="BN38" s="181"/>
      <c r="BO38" s="182"/>
      <c r="BP38" s="75"/>
      <c r="BQ38" s="75"/>
      <c r="BR38" s="75"/>
      <c r="BS38" s="75"/>
      <c r="BT38" s="75"/>
      <c r="BU38" s="75"/>
      <c r="BV38" s="75"/>
      <c r="BW38" s="75"/>
      <c r="BX38" s="75"/>
      <c r="BY38" s="75"/>
      <c r="BZ38" s="75"/>
      <c r="CA38" s="75"/>
      <c r="CB38" s="75"/>
      <c r="CC38" s="75"/>
      <c r="CD38" s="181"/>
      <c r="CE38" s="182"/>
      <c r="CF38" s="75"/>
      <c r="CG38" s="75"/>
      <c r="CH38" s="75"/>
      <c r="CI38" s="75"/>
      <c r="CJ38" s="75"/>
      <c r="CK38" s="75"/>
      <c r="CL38" s="75"/>
      <c r="CM38" s="75"/>
      <c r="CN38" s="75"/>
      <c r="CO38" s="75"/>
      <c r="CP38" s="75"/>
      <c r="CQ38" s="75"/>
      <c r="CR38" s="75"/>
      <c r="CS38" s="75"/>
      <c r="CT38" s="181"/>
      <c r="CU38" s="182"/>
      <c r="CV38" s="75"/>
      <c r="CW38" s="75"/>
      <c r="CX38" s="75"/>
      <c r="CY38" s="75"/>
      <c r="CZ38" s="75"/>
      <c r="DA38" s="75"/>
      <c r="DB38" s="75"/>
      <c r="DC38" s="75"/>
      <c r="DD38" s="75"/>
      <c r="DE38" s="75"/>
      <c r="DF38" s="75"/>
      <c r="DG38" s="75"/>
      <c r="DH38" s="75"/>
      <c r="DI38" s="75"/>
      <c r="DJ38" s="181"/>
      <c r="DK38" s="182"/>
      <c r="DL38" s="75"/>
      <c r="DM38" s="75"/>
      <c r="DN38" s="75"/>
      <c r="DO38" s="75"/>
      <c r="DP38" s="75"/>
      <c r="DQ38" s="75"/>
      <c r="DR38" s="75"/>
      <c r="DS38" s="75"/>
      <c r="DT38" s="75"/>
      <c r="DU38" s="75"/>
      <c r="DV38" s="75"/>
      <c r="DW38" s="75"/>
      <c r="DX38" s="75"/>
      <c r="DY38" s="75"/>
      <c r="DZ38" s="181"/>
      <c r="EA38" s="182"/>
      <c r="EB38" s="75"/>
      <c r="EC38" s="75"/>
      <c r="ED38" s="75"/>
      <c r="EE38" s="75"/>
      <c r="EF38" s="75"/>
      <c r="EG38" s="75"/>
      <c r="EH38" s="75"/>
      <c r="EI38" s="75"/>
      <c r="EJ38" s="75"/>
      <c r="EK38" s="75"/>
      <c r="EL38" s="75"/>
      <c r="EM38" s="75"/>
      <c r="EN38" s="75"/>
      <c r="EO38" s="75"/>
      <c r="EP38" s="181"/>
      <c r="EQ38" s="182"/>
      <c r="ER38" s="75"/>
      <c r="ES38" s="75"/>
      <c r="ET38" s="75"/>
      <c r="EU38" s="75"/>
      <c r="EV38" s="75"/>
      <c r="EW38" s="75"/>
      <c r="EX38" s="75"/>
      <c r="EY38" s="75"/>
      <c r="EZ38" s="75"/>
      <c r="FA38" s="75"/>
      <c r="FB38" s="75"/>
      <c r="FC38" s="75"/>
      <c r="FD38" s="75"/>
      <c r="FE38" s="75"/>
      <c r="FF38" s="181"/>
      <c r="FG38" s="182"/>
      <c r="FH38" s="75"/>
      <c r="FI38" s="75"/>
      <c r="FJ38" s="75"/>
      <c r="FK38" s="75"/>
      <c r="FL38" s="75"/>
      <c r="FM38" s="75"/>
      <c r="FN38" s="75"/>
      <c r="FO38" s="75"/>
      <c r="FP38" s="75"/>
      <c r="FQ38" s="75"/>
      <c r="FR38" s="75"/>
      <c r="FS38" s="75"/>
      <c r="FT38" s="75"/>
      <c r="FU38" s="75"/>
      <c r="FV38" s="181"/>
      <c r="FW38" s="182"/>
      <c r="FX38" s="75"/>
      <c r="FY38" s="75"/>
      <c r="FZ38" s="75"/>
      <c r="GA38" s="75"/>
      <c r="GB38" s="75"/>
      <c r="GC38" s="75"/>
      <c r="GD38" s="75"/>
      <c r="GE38" s="75"/>
      <c r="GF38" s="75"/>
      <c r="GG38" s="75"/>
      <c r="GH38" s="75"/>
      <c r="GI38" s="75"/>
      <c r="GJ38" s="75"/>
      <c r="GK38" s="75"/>
      <c r="GL38" s="181"/>
      <c r="GM38" s="182"/>
      <c r="GN38" s="75"/>
      <c r="GO38" s="75"/>
      <c r="GP38" s="75"/>
      <c r="GQ38" s="75"/>
      <c r="GR38" s="75"/>
      <c r="GS38" s="75"/>
      <c r="GT38" s="75"/>
      <c r="GU38" s="75"/>
      <c r="GV38" s="75"/>
      <c r="GW38" s="75"/>
      <c r="GX38" s="75"/>
      <c r="GY38" s="75"/>
      <c r="GZ38" s="75"/>
      <c r="HA38" s="75"/>
      <c r="HB38" s="181"/>
      <c r="HC38" s="182"/>
      <c r="HD38" s="75"/>
      <c r="HE38" s="75"/>
      <c r="HF38" s="75"/>
      <c r="HG38" s="75"/>
      <c r="HH38" s="75"/>
      <c r="HI38" s="75"/>
      <c r="HJ38" s="75"/>
      <c r="HK38" s="75"/>
      <c r="HL38" s="75"/>
      <c r="HM38" s="75"/>
      <c r="HN38" s="75"/>
      <c r="HO38" s="75"/>
      <c r="HP38" s="75"/>
      <c r="HQ38" s="75"/>
      <c r="HR38" s="181"/>
      <c r="HS38" s="182"/>
      <c r="HT38" s="75"/>
      <c r="HU38" s="75"/>
      <c r="HV38" s="75"/>
      <c r="HW38" s="75"/>
      <c r="HX38" s="75"/>
      <c r="HY38" s="75"/>
      <c r="HZ38" s="75"/>
      <c r="IA38" s="75"/>
      <c r="IB38" s="75"/>
      <c r="IC38" s="75"/>
      <c r="ID38" s="75"/>
      <c r="IE38" s="75"/>
      <c r="IF38" s="75"/>
      <c r="IG38" s="75"/>
      <c r="IH38" s="181"/>
      <c r="II38" s="182"/>
      <c r="IJ38" s="75"/>
      <c r="IK38" s="75"/>
      <c r="IL38" s="75"/>
      <c r="IM38" s="75"/>
      <c r="IN38" s="75"/>
      <c r="IO38" s="75"/>
      <c r="IP38" s="75"/>
      <c r="IQ38" s="75"/>
      <c r="IR38" s="75"/>
      <c r="IS38" s="75"/>
      <c r="IT38" s="75"/>
      <c r="IU38" s="75"/>
      <c r="IV38" s="75"/>
    </row>
    <row r="39" spans="1:256" s="18" customFormat="1" x14ac:dyDescent="0.2">
      <c r="A39" s="76">
        <v>7</v>
      </c>
      <c r="B39" s="78" t="s">
        <v>69</v>
      </c>
      <c r="C39" s="186"/>
      <c r="D39" s="75">
        <v>40017.120000000003</v>
      </c>
      <c r="E39" s="75">
        <v>48070.879999999997</v>
      </c>
      <c r="F39" s="75">
        <v>38947.479999999996</v>
      </c>
      <c r="G39" s="75">
        <v>51405.64</v>
      </c>
      <c r="H39" s="75"/>
      <c r="I39" s="75"/>
      <c r="J39" s="75"/>
      <c r="K39" s="75"/>
      <c r="L39" s="75"/>
      <c r="M39" s="75"/>
      <c r="N39" s="75"/>
      <c r="O39" s="75"/>
      <c r="P39" s="75"/>
      <c r="Q39" s="75"/>
    </row>
    <row r="40" spans="1:256" s="18" customFormat="1" x14ac:dyDescent="0.2">
      <c r="A40" s="236">
        <v>8</v>
      </c>
      <c r="B40" s="237" t="s">
        <v>32</v>
      </c>
      <c r="C40" s="238"/>
      <c r="D40" s="239">
        <v>33860.639999999999</v>
      </c>
      <c r="E40" s="239">
        <v>40675.360000000001</v>
      </c>
      <c r="F40" s="239">
        <v>32955.56</v>
      </c>
      <c r="G40" s="239">
        <v>43497.08</v>
      </c>
      <c r="H40" s="239"/>
      <c r="I40" s="239"/>
      <c r="J40" s="239"/>
      <c r="K40" s="239"/>
      <c r="L40" s="239"/>
      <c r="M40" s="239"/>
      <c r="N40" s="239"/>
      <c r="O40" s="239"/>
      <c r="P40" s="239"/>
      <c r="Q40" s="239"/>
      <c r="R40" s="181"/>
      <c r="S40" s="182"/>
      <c r="T40" s="75"/>
      <c r="U40" s="75"/>
      <c r="V40" s="75"/>
      <c r="W40" s="75"/>
      <c r="X40" s="75"/>
      <c r="Y40" s="75"/>
      <c r="Z40" s="75"/>
      <c r="AA40" s="75"/>
      <c r="AB40" s="75"/>
      <c r="AC40" s="75"/>
      <c r="AD40" s="75"/>
      <c r="AE40" s="75"/>
      <c r="AF40" s="75"/>
      <c r="AG40" s="75"/>
      <c r="AH40" s="181"/>
      <c r="AI40" s="182"/>
      <c r="AJ40" s="75"/>
      <c r="AK40" s="75"/>
      <c r="AL40" s="75"/>
      <c r="AM40" s="75"/>
      <c r="AN40" s="75"/>
      <c r="AO40" s="75"/>
      <c r="AP40" s="75"/>
      <c r="AQ40" s="75"/>
      <c r="AR40" s="75"/>
      <c r="AS40" s="75"/>
      <c r="AT40" s="75"/>
      <c r="AU40" s="75"/>
      <c r="AV40" s="75"/>
      <c r="AW40" s="75"/>
      <c r="AX40" s="181"/>
      <c r="AY40" s="182"/>
      <c r="AZ40" s="75"/>
      <c r="BA40" s="75"/>
      <c r="BB40" s="75"/>
      <c r="BC40" s="75"/>
      <c r="BD40" s="75"/>
      <c r="BE40" s="75"/>
      <c r="BF40" s="75"/>
      <c r="BG40" s="75"/>
      <c r="BH40" s="75"/>
      <c r="BI40" s="75"/>
      <c r="BJ40" s="75"/>
      <c r="BK40" s="75"/>
      <c r="BL40" s="75"/>
      <c r="BM40" s="75"/>
      <c r="BN40" s="181"/>
      <c r="BO40" s="182"/>
      <c r="BP40" s="75"/>
      <c r="BQ40" s="75"/>
      <c r="BR40" s="75"/>
      <c r="BS40" s="75"/>
      <c r="BT40" s="75"/>
      <c r="BU40" s="75"/>
      <c r="BV40" s="75"/>
      <c r="BW40" s="75"/>
      <c r="BX40" s="75"/>
      <c r="BY40" s="75"/>
      <c r="BZ40" s="75"/>
      <c r="CA40" s="75"/>
      <c r="CB40" s="75"/>
      <c r="CC40" s="75"/>
      <c r="CD40" s="181"/>
      <c r="CE40" s="182"/>
      <c r="CF40" s="75"/>
      <c r="CG40" s="75"/>
      <c r="CH40" s="75"/>
      <c r="CI40" s="75"/>
      <c r="CJ40" s="75"/>
      <c r="CK40" s="75"/>
      <c r="CL40" s="75"/>
      <c r="CM40" s="75"/>
      <c r="CN40" s="75"/>
      <c r="CO40" s="75"/>
      <c r="CP40" s="75"/>
      <c r="CQ40" s="75"/>
      <c r="CR40" s="75"/>
      <c r="CS40" s="75"/>
      <c r="CT40" s="181"/>
      <c r="CU40" s="182"/>
      <c r="CV40" s="75"/>
      <c r="CW40" s="75"/>
      <c r="CX40" s="75"/>
      <c r="CY40" s="75"/>
      <c r="CZ40" s="75"/>
      <c r="DA40" s="75"/>
      <c r="DB40" s="75"/>
      <c r="DC40" s="75"/>
      <c r="DD40" s="75"/>
      <c r="DE40" s="75"/>
      <c r="DF40" s="75"/>
      <c r="DG40" s="75"/>
      <c r="DH40" s="75"/>
      <c r="DI40" s="75"/>
      <c r="DJ40" s="181"/>
      <c r="DK40" s="182"/>
      <c r="DL40" s="75"/>
      <c r="DM40" s="75"/>
      <c r="DN40" s="75"/>
      <c r="DO40" s="75"/>
      <c r="DP40" s="75"/>
      <c r="DQ40" s="75"/>
      <c r="DR40" s="75"/>
      <c r="DS40" s="75"/>
      <c r="DT40" s="75"/>
      <c r="DU40" s="75"/>
      <c r="DV40" s="75"/>
      <c r="DW40" s="75"/>
      <c r="DX40" s="75"/>
      <c r="DY40" s="75"/>
      <c r="DZ40" s="181"/>
      <c r="EA40" s="182"/>
      <c r="EB40" s="75"/>
      <c r="EC40" s="75"/>
      <c r="ED40" s="75"/>
      <c r="EE40" s="75"/>
      <c r="EF40" s="75"/>
      <c r="EG40" s="75"/>
      <c r="EH40" s="75"/>
      <c r="EI40" s="75"/>
      <c r="EJ40" s="75"/>
      <c r="EK40" s="75"/>
      <c r="EL40" s="75"/>
      <c r="EM40" s="75"/>
      <c r="EN40" s="75"/>
      <c r="EO40" s="75"/>
      <c r="EP40" s="181"/>
      <c r="EQ40" s="182"/>
      <c r="ER40" s="75"/>
      <c r="ES40" s="75"/>
      <c r="ET40" s="75"/>
      <c r="EU40" s="75"/>
      <c r="EV40" s="75"/>
      <c r="EW40" s="75"/>
      <c r="EX40" s="75"/>
      <c r="EY40" s="75"/>
      <c r="EZ40" s="75"/>
      <c r="FA40" s="75"/>
      <c r="FB40" s="75"/>
      <c r="FC40" s="75"/>
      <c r="FD40" s="75"/>
      <c r="FE40" s="75"/>
      <c r="FF40" s="181"/>
      <c r="FG40" s="182"/>
      <c r="FH40" s="75"/>
      <c r="FI40" s="75"/>
      <c r="FJ40" s="75"/>
      <c r="FK40" s="75"/>
      <c r="FL40" s="75"/>
      <c r="FM40" s="75"/>
      <c r="FN40" s="75"/>
      <c r="FO40" s="75"/>
      <c r="FP40" s="75"/>
      <c r="FQ40" s="75"/>
      <c r="FR40" s="75"/>
      <c r="FS40" s="75"/>
      <c r="FT40" s="75"/>
      <c r="FU40" s="75"/>
      <c r="FV40" s="181"/>
      <c r="FW40" s="182"/>
      <c r="FX40" s="75"/>
      <c r="FY40" s="75"/>
      <c r="FZ40" s="75"/>
      <c r="GA40" s="75"/>
      <c r="GB40" s="75"/>
      <c r="GC40" s="75"/>
      <c r="GD40" s="75"/>
      <c r="GE40" s="75"/>
      <c r="GF40" s="75"/>
      <c r="GG40" s="75"/>
      <c r="GH40" s="75"/>
      <c r="GI40" s="75"/>
      <c r="GJ40" s="75"/>
      <c r="GK40" s="75"/>
      <c r="GL40" s="181"/>
      <c r="GM40" s="182"/>
      <c r="GN40" s="75"/>
      <c r="GO40" s="75"/>
      <c r="GP40" s="75"/>
      <c r="GQ40" s="75"/>
      <c r="GR40" s="75"/>
      <c r="GS40" s="75"/>
      <c r="GT40" s="75"/>
      <c r="GU40" s="75"/>
      <c r="GV40" s="75"/>
      <c r="GW40" s="75"/>
      <c r="GX40" s="75"/>
      <c r="GY40" s="75"/>
      <c r="GZ40" s="75"/>
      <c r="HA40" s="75"/>
      <c r="HB40" s="181"/>
      <c r="HC40" s="182"/>
      <c r="HD40" s="75"/>
      <c r="HE40" s="75"/>
      <c r="HF40" s="75"/>
      <c r="HG40" s="75"/>
      <c r="HH40" s="75"/>
      <c r="HI40" s="75"/>
      <c r="HJ40" s="75"/>
      <c r="HK40" s="75"/>
      <c r="HL40" s="75"/>
      <c r="HM40" s="75"/>
      <c r="HN40" s="75"/>
      <c r="HO40" s="75"/>
      <c r="HP40" s="75"/>
      <c r="HQ40" s="75"/>
      <c r="HR40" s="181"/>
      <c r="HS40" s="182"/>
      <c r="HT40" s="75"/>
      <c r="HU40" s="75"/>
      <c r="HV40" s="75"/>
      <c r="HW40" s="75"/>
      <c r="HX40" s="75"/>
      <c r="HY40" s="75"/>
      <c r="HZ40" s="75"/>
      <c r="IA40" s="75"/>
      <c r="IB40" s="75"/>
      <c r="IC40" s="75"/>
      <c r="ID40" s="75"/>
      <c r="IE40" s="75"/>
      <c r="IF40" s="75"/>
      <c r="IG40" s="75"/>
      <c r="IH40" s="181"/>
      <c r="II40" s="182"/>
      <c r="IJ40" s="75"/>
      <c r="IK40" s="75"/>
      <c r="IL40" s="75"/>
      <c r="IM40" s="75"/>
      <c r="IN40" s="75"/>
      <c r="IO40" s="75"/>
      <c r="IP40" s="75"/>
      <c r="IQ40" s="75"/>
      <c r="IR40" s="75"/>
      <c r="IS40" s="75"/>
      <c r="IT40" s="75"/>
      <c r="IU40" s="75"/>
      <c r="IV40" s="75"/>
    </row>
    <row r="41" spans="1:256" s="18" customFormat="1" x14ac:dyDescent="0.2">
      <c r="A41" s="76">
        <v>9</v>
      </c>
      <c r="B41" s="78" t="s">
        <v>52</v>
      </c>
      <c r="C41" s="186">
        <v>30303.24</v>
      </c>
      <c r="D41" s="75">
        <v>9234.7199999999993</v>
      </c>
      <c r="E41" s="75">
        <v>11093.28</v>
      </c>
      <c r="F41" s="75">
        <v>8987.8799999999992</v>
      </c>
      <c r="G41" s="75">
        <v>11862.84</v>
      </c>
      <c r="H41" s="75"/>
      <c r="I41" s="75"/>
      <c r="J41" s="75"/>
      <c r="K41" s="75"/>
      <c r="L41" s="75"/>
      <c r="M41" s="75"/>
      <c r="N41" s="75"/>
      <c r="O41" s="75"/>
      <c r="P41" s="75"/>
      <c r="Q41" s="75"/>
    </row>
    <row r="42" spans="1:256" s="18" customFormat="1" x14ac:dyDescent="0.2">
      <c r="A42" s="236">
        <v>10</v>
      </c>
      <c r="B42" s="237" t="s">
        <v>33</v>
      </c>
      <c r="C42" s="238">
        <v>3090.34</v>
      </c>
      <c r="D42" s="239">
        <v>3078.24</v>
      </c>
      <c r="E42" s="239">
        <v>3697.76</v>
      </c>
      <c r="F42" s="239">
        <v>2995.96</v>
      </c>
      <c r="G42" s="239">
        <v>3954.2799999999997</v>
      </c>
      <c r="H42" s="239"/>
      <c r="I42" s="239"/>
      <c r="J42" s="239"/>
      <c r="K42" s="239"/>
      <c r="L42" s="239"/>
      <c r="M42" s="239"/>
      <c r="N42" s="239"/>
      <c r="O42" s="239"/>
      <c r="P42" s="239"/>
      <c r="Q42" s="239"/>
      <c r="R42" s="181"/>
      <c r="S42" s="182"/>
      <c r="T42" s="75"/>
      <c r="U42" s="75"/>
      <c r="V42" s="75"/>
      <c r="W42" s="75"/>
      <c r="X42" s="75"/>
      <c r="Y42" s="75"/>
      <c r="Z42" s="75"/>
      <c r="AA42" s="75"/>
      <c r="AB42" s="75"/>
      <c r="AC42" s="75"/>
      <c r="AD42" s="75"/>
      <c r="AE42" s="75"/>
      <c r="AF42" s="75"/>
      <c r="AG42" s="75"/>
      <c r="AH42" s="181"/>
      <c r="AI42" s="182"/>
      <c r="AJ42" s="75"/>
      <c r="AK42" s="75"/>
      <c r="AL42" s="75"/>
      <c r="AM42" s="75"/>
      <c r="AN42" s="75"/>
      <c r="AO42" s="75"/>
      <c r="AP42" s="75"/>
      <c r="AQ42" s="75"/>
      <c r="AR42" s="75"/>
      <c r="AS42" s="75"/>
      <c r="AT42" s="75"/>
      <c r="AU42" s="75"/>
      <c r="AV42" s="75"/>
      <c r="AW42" s="75"/>
      <c r="AX42" s="181"/>
      <c r="AY42" s="182"/>
      <c r="AZ42" s="75"/>
      <c r="BA42" s="75"/>
      <c r="BB42" s="75"/>
      <c r="BC42" s="75"/>
      <c r="BD42" s="75"/>
      <c r="BE42" s="75"/>
      <c r="BF42" s="75"/>
      <c r="BG42" s="75"/>
      <c r="BH42" s="75"/>
      <c r="BI42" s="75"/>
      <c r="BJ42" s="75"/>
      <c r="BK42" s="75"/>
      <c r="BL42" s="75"/>
      <c r="BM42" s="75"/>
      <c r="BN42" s="181"/>
      <c r="BO42" s="182"/>
      <c r="BP42" s="75"/>
      <c r="BQ42" s="75"/>
      <c r="BR42" s="75"/>
      <c r="BS42" s="75"/>
      <c r="BT42" s="75"/>
      <c r="BU42" s="75"/>
      <c r="BV42" s="75"/>
      <c r="BW42" s="75"/>
      <c r="BX42" s="75"/>
      <c r="BY42" s="75"/>
      <c r="BZ42" s="75"/>
      <c r="CA42" s="75"/>
      <c r="CB42" s="75"/>
      <c r="CC42" s="75"/>
      <c r="CD42" s="181"/>
      <c r="CE42" s="182"/>
      <c r="CF42" s="75"/>
      <c r="CG42" s="75"/>
      <c r="CH42" s="75"/>
      <c r="CI42" s="75"/>
      <c r="CJ42" s="75"/>
      <c r="CK42" s="75"/>
      <c r="CL42" s="75"/>
      <c r="CM42" s="75"/>
      <c r="CN42" s="75"/>
      <c r="CO42" s="75"/>
      <c r="CP42" s="75"/>
      <c r="CQ42" s="75"/>
      <c r="CR42" s="75"/>
      <c r="CS42" s="75"/>
      <c r="CT42" s="181"/>
      <c r="CU42" s="182"/>
      <c r="CV42" s="75"/>
      <c r="CW42" s="75"/>
      <c r="CX42" s="75"/>
      <c r="CY42" s="75"/>
      <c r="CZ42" s="75"/>
      <c r="DA42" s="75"/>
      <c r="DB42" s="75"/>
      <c r="DC42" s="75"/>
      <c r="DD42" s="75"/>
      <c r="DE42" s="75"/>
      <c r="DF42" s="75"/>
      <c r="DG42" s="75"/>
      <c r="DH42" s="75"/>
      <c r="DI42" s="75"/>
      <c r="DJ42" s="181"/>
      <c r="DK42" s="182"/>
      <c r="DL42" s="75"/>
      <c r="DM42" s="75"/>
      <c r="DN42" s="75"/>
      <c r="DO42" s="75"/>
      <c r="DP42" s="75"/>
      <c r="DQ42" s="75"/>
      <c r="DR42" s="75"/>
      <c r="DS42" s="75"/>
      <c r="DT42" s="75"/>
      <c r="DU42" s="75"/>
      <c r="DV42" s="75"/>
      <c r="DW42" s="75"/>
      <c r="DX42" s="75"/>
      <c r="DY42" s="75"/>
      <c r="DZ42" s="181"/>
      <c r="EA42" s="182"/>
      <c r="EB42" s="75"/>
      <c r="EC42" s="75"/>
      <c r="ED42" s="75"/>
      <c r="EE42" s="75"/>
      <c r="EF42" s="75"/>
      <c r="EG42" s="75"/>
      <c r="EH42" s="75"/>
      <c r="EI42" s="75"/>
      <c r="EJ42" s="75"/>
      <c r="EK42" s="75"/>
      <c r="EL42" s="75"/>
      <c r="EM42" s="75"/>
      <c r="EN42" s="75"/>
      <c r="EO42" s="75"/>
      <c r="EP42" s="181"/>
      <c r="EQ42" s="182"/>
      <c r="ER42" s="75"/>
      <c r="ES42" s="75"/>
      <c r="ET42" s="75"/>
      <c r="EU42" s="75"/>
      <c r="EV42" s="75"/>
      <c r="EW42" s="75"/>
      <c r="EX42" s="75"/>
      <c r="EY42" s="75"/>
      <c r="EZ42" s="75"/>
      <c r="FA42" s="75"/>
      <c r="FB42" s="75"/>
      <c r="FC42" s="75"/>
      <c r="FD42" s="75"/>
      <c r="FE42" s="75"/>
      <c r="FF42" s="181"/>
      <c r="FG42" s="182"/>
      <c r="FH42" s="75"/>
      <c r="FI42" s="75"/>
      <c r="FJ42" s="75"/>
      <c r="FK42" s="75"/>
      <c r="FL42" s="75"/>
      <c r="FM42" s="75"/>
      <c r="FN42" s="75"/>
      <c r="FO42" s="75"/>
      <c r="FP42" s="75"/>
      <c r="FQ42" s="75"/>
      <c r="FR42" s="75"/>
      <c r="FS42" s="75"/>
      <c r="FT42" s="75"/>
      <c r="FU42" s="75"/>
      <c r="FV42" s="181"/>
      <c r="FW42" s="182"/>
      <c r="FX42" s="75"/>
      <c r="FY42" s="75"/>
      <c r="FZ42" s="75"/>
      <c r="GA42" s="75"/>
      <c r="GB42" s="75"/>
      <c r="GC42" s="75"/>
      <c r="GD42" s="75"/>
      <c r="GE42" s="75"/>
      <c r="GF42" s="75"/>
      <c r="GG42" s="75"/>
      <c r="GH42" s="75"/>
      <c r="GI42" s="75"/>
      <c r="GJ42" s="75"/>
      <c r="GK42" s="75"/>
      <c r="GL42" s="181"/>
      <c r="GM42" s="182"/>
      <c r="GN42" s="75"/>
      <c r="GO42" s="75"/>
      <c r="GP42" s="75"/>
      <c r="GQ42" s="75"/>
      <c r="GR42" s="75"/>
      <c r="GS42" s="75"/>
      <c r="GT42" s="75"/>
      <c r="GU42" s="75"/>
      <c r="GV42" s="75"/>
      <c r="GW42" s="75"/>
      <c r="GX42" s="75"/>
      <c r="GY42" s="75"/>
      <c r="GZ42" s="75"/>
      <c r="HA42" s="75"/>
      <c r="HB42" s="181"/>
      <c r="HC42" s="182"/>
      <c r="HD42" s="75"/>
      <c r="HE42" s="75"/>
      <c r="HF42" s="75"/>
      <c r="HG42" s="75"/>
      <c r="HH42" s="75"/>
      <c r="HI42" s="75"/>
      <c r="HJ42" s="75"/>
      <c r="HK42" s="75"/>
      <c r="HL42" s="75"/>
      <c r="HM42" s="75"/>
      <c r="HN42" s="75"/>
      <c r="HO42" s="75"/>
      <c r="HP42" s="75"/>
      <c r="HQ42" s="75"/>
      <c r="HR42" s="181"/>
      <c r="HS42" s="182"/>
      <c r="HT42" s="75"/>
      <c r="HU42" s="75"/>
      <c r="HV42" s="75"/>
      <c r="HW42" s="75"/>
      <c r="HX42" s="75"/>
      <c r="HY42" s="75"/>
      <c r="HZ42" s="75"/>
      <c r="IA42" s="75"/>
      <c r="IB42" s="75"/>
      <c r="IC42" s="75"/>
      <c r="ID42" s="75"/>
      <c r="IE42" s="75"/>
      <c r="IF42" s="75"/>
      <c r="IG42" s="75"/>
      <c r="IH42" s="181"/>
      <c r="II42" s="182"/>
      <c r="IJ42" s="75"/>
      <c r="IK42" s="75"/>
      <c r="IL42" s="75"/>
      <c r="IM42" s="75"/>
      <c r="IN42" s="75"/>
      <c r="IO42" s="75"/>
      <c r="IP42" s="75"/>
      <c r="IQ42" s="75"/>
      <c r="IR42" s="75"/>
      <c r="IS42" s="75"/>
      <c r="IT42" s="75"/>
      <c r="IU42" s="75"/>
      <c r="IV42" s="75"/>
    </row>
    <row r="43" spans="1:256" s="18" customFormat="1" x14ac:dyDescent="0.2">
      <c r="A43" s="76">
        <v>11</v>
      </c>
      <c r="B43" s="78" t="s">
        <v>55</v>
      </c>
      <c r="C43" s="186">
        <v>23177.55</v>
      </c>
      <c r="D43" s="75">
        <v>23086.799999999999</v>
      </c>
      <c r="E43" s="75">
        <v>27733.200000000001</v>
      </c>
      <c r="F43" s="75">
        <v>22469.7</v>
      </c>
      <c r="G43" s="75">
        <v>29657.1</v>
      </c>
      <c r="H43" s="75"/>
      <c r="I43" s="75"/>
      <c r="J43" s="75"/>
      <c r="K43" s="75"/>
      <c r="L43" s="75"/>
      <c r="M43" s="75"/>
      <c r="N43" s="75"/>
      <c r="O43" s="75"/>
      <c r="P43" s="75"/>
      <c r="Q43" s="75"/>
    </row>
    <row r="44" spans="1:256" s="18" customFormat="1" x14ac:dyDescent="0.2">
      <c r="A44" s="236">
        <v>12</v>
      </c>
      <c r="B44" s="237" t="s">
        <v>34</v>
      </c>
      <c r="C44" s="238"/>
      <c r="D44" s="239">
        <v>13852.08</v>
      </c>
      <c r="E44" s="239">
        <v>16639.919999999998</v>
      </c>
      <c r="F44" s="239">
        <v>13481.82</v>
      </c>
      <c r="G44" s="239">
        <v>17794.259999999998</v>
      </c>
      <c r="H44" s="239"/>
      <c r="I44" s="239"/>
      <c r="J44" s="239"/>
      <c r="K44" s="239"/>
      <c r="L44" s="239"/>
      <c r="M44" s="239"/>
      <c r="N44" s="239"/>
      <c r="O44" s="239"/>
      <c r="P44" s="239"/>
      <c r="Q44" s="239"/>
      <c r="R44" s="181"/>
      <c r="S44" s="182"/>
      <c r="T44" s="75"/>
      <c r="U44" s="75"/>
      <c r="V44" s="75"/>
      <c r="W44" s="75"/>
      <c r="X44" s="75"/>
      <c r="Y44" s="75"/>
      <c r="Z44" s="75"/>
      <c r="AA44" s="75"/>
      <c r="AB44" s="75"/>
      <c r="AC44" s="75"/>
      <c r="AD44" s="75"/>
      <c r="AE44" s="75"/>
      <c r="AF44" s="75"/>
      <c r="AG44" s="75"/>
      <c r="AH44" s="181"/>
      <c r="AI44" s="182"/>
      <c r="AJ44" s="75"/>
      <c r="AK44" s="75"/>
      <c r="AL44" s="75"/>
      <c r="AM44" s="75"/>
      <c r="AN44" s="75"/>
      <c r="AO44" s="75"/>
      <c r="AP44" s="75"/>
      <c r="AQ44" s="75"/>
      <c r="AR44" s="75"/>
      <c r="AS44" s="75"/>
      <c r="AT44" s="75"/>
      <c r="AU44" s="75"/>
      <c r="AV44" s="75"/>
      <c r="AW44" s="75"/>
      <c r="AX44" s="181"/>
      <c r="AY44" s="182"/>
      <c r="AZ44" s="75"/>
      <c r="BA44" s="75"/>
      <c r="BB44" s="75"/>
      <c r="BC44" s="75"/>
      <c r="BD44" s="75"/>
      <c r="BE44" s="75"/>
      <c r="BF44" s="75"/>
      <c r="BG44" s="75"/>
      <c r="BH44" s="75"/>
      <c r="BI44" s="75"/>
      <c r="BJ44" s="75"/>
      <c r="BK44" s="75"/>
      <c r="BL44" s="75"/>
      <c r="BM44" s="75"/>
      <c r="BN44" s="181"/>
      <c r="BO44" s="182"/>
      <c r="BP44" s="75"/>
      <c r="BQ44" s="75"/>
      <c r="BR44" s="75"/>
      <c r="BS44" s="75"/>
      <c r="BT44" s="75"/>
      <c r="BU44" s="75"/>
      <c r="BV44" s="75"/>
      <c r="BW44" s="75"/>
      <c r="BX44" s="75"/>
      <c r="BY44" s="75"/>
      <c r="BZ44" s="75"/>
      <c r="CA44" s="75"/>
      <c r="CB44" s="75"/>
      <c r="CC44" s="75"/>
      <c r="CD44" s="181"/>
      <c r="CE44" s="182"/>
      <c r="CF44" s="75"/>
      <c r="CG44" s="75"/>
      <c r="CH44" s="75"/>
      <c r="CI44" s="75"/>
      <c r="CJ44" s="75"/>
      <c r="CK44" s="75"/>
      <c r="CL44" s="75"/>
      <c r="CM44" s="75"/>
      <c r="CN44" s="75"/>
      <c r="CO44" s="75"/>
      <c r="CP44" s="75"/>
      <c r="CQ44" s="75"/>
      <c r="CR44" s="75"/>
      <c r="CS44" s="75"/>
      <c r="CT44" s="181"/>
      <c r="CU44" s="182"/>
      <c r="CV44" s="75"/>
      <c r="CW44" s="75"/>
      <c r="CX44" s="75"/>
      <c r="CY44" s="75"/>
      <c r="CZ44" s="75"/>
      <c r="DA44" s="75"/>
      <c r="DB44" s="75"/>
      <c r="DC44" s="75"/>
      <c r="DD44" s="75"/>
      <c r="DE44" s="75"/>
      <c r="DF44" s="75"/>
      <c r="DG44" s="75"/>
      <c r="DH44" s="75"/>
      <c r="DI44" s="75"/>
      <c r="DJ44" s="181"/>
      <c r="DK44" s="182"/>
      <c r="DL44" s="75"/>
      <c r="DM44" s="75"/>
      <c r="DN44" s="75"/>
      <c r="DO44" s="75"/>
      <c r="DP44" s="75"/>
      <c r="DQ44" s="75"/>
      <c r="DR44" s="75"/>
      <c r="DS44" s="75"/>
      <c r="DT44" s="75"/>
      <c r="DU44" s="75"/>
      <c r="DV44" s="75"/>
      <c r="DW44" s="75"/>
      <c r="DX44" s="75"/>
      <c r="DY44" s="75"/>
      <c r="DZ44" s="181"/>
      <c r="EA44" s="182"/>
      <c r="EB44" s="75"/>
      <c r="EC44" s="75"/>
      <c r="ED44" s="75"/>
      <c r="EE44" s="75"/>
      <c r="EF44" s="75"/>
      <c r="EG44" s="75"/>
      <c r="EH44" s="75"/>
      <c r="EI44" s="75"/>
      <c r="EJ44" s="75"/>
      <c r="EK44" s="75"/>
      <c r="EL44" s="75"/>
      <c r="EM44" s="75"/>
      <c r="EN44" s="75"/>
      <c r="EO44" s="75"/>
      <c r="EP44" s="181"/>
      <c r="EQ44" s="182"/>
      <c r="ER44" s="75"/>
      <c r="ES44" s="75"/>
      <c r="ET44" s="75"/>
      <c r="EU44" s="75"/>
      <c r="EV44" s="75"/>
      <c r="EW44" s="75"/>
      <c r="EX44" s="75"/>
      <c r="EY44" s="75"/>
      <c r="EZ44" s="75"/>
      <c r="FA44" s="75"/>
      <c r="FB44" s="75"/>
      <c r="FC44" s="75"/>
      <c r="FD44" s="75"/>
      <c r="FE44" s="75"/>
      <c r="FF44" s="181"/>
      <c r="FG44" s="182"/>
      <c r="FH44" s="75"/>
      <c r="FI44" s="75"/>
      <c r="FJ44" s="75"/>
      <c r="FK44" s="75"/>
      <c r="FL44" s="75"/>
      <c r="FM44" s="75"/>
      <c r="FN44" s="75"/>
      <c r="FO44" s="75"/>
      <c r="FP44" s="75"/>
      <c r="FQ44" s="75"/>
      <c r="FR44" s="75"/>
      <c r="FS44" s="75"/>
      <c r="FT44" s="75"/>
      <c r="FU44" s="75"/>
      <c r="FV44" s="181"/>
      <c r="FW44" s="182"/>
      <c r="FX44" s="75"/>
      <c r="FY44" s="75"/>
      <c r="FZ44" s="75"/>
      <c r="GA44" s="75"/>
      <c r="GB44" s="75"/>
      <c r="GC44" s="75"/>
      <c r="GD44" s="75"/>
      <c r="GE44" s="75"/>
      <c r="GF44" s="75"/>
      <c r="GG44" s="75"/>
      <c r="GH44" s="75"/>
      <c r="GI44" s="75"/>
      <c r="GJ44" s="75"/>
      <c r="GK44" s="75"/>
      <c r="GL44" s="181"/>
      <c r="GM44" s="182"/>
      <c r="GN44" s="75"/>
      <c r="GO44" s="75"/>
      <c r="GP44" s="75"/>
      <c r="GQ44" s="75"/>
      <c r="GR44" s="75"/>
      <c r="GS44" s="75"/>
      <c r="GT44" s="75"/>
      <c r="GU44" s="75"/>
      <c r="GV44" s="75"/>
      <c r="GW44" s="75"/>
      <c r="GX44" s="75"/>
      <c r="GY44" s="75"/>
      <c r="GZ44" s="75"/>
      <c r="HA44" s="75"/>
      <c r="HB44" s="181"/>
      <c r="HC44" s="182"/>
      <c r="HD44" s="75"/>
      <c r="HE44" s="75"/>
      <c r="HF44" s="75"/>
      <c r="HG44" s="75"/>
      <c r="HH44" s="75"/>
      <c r="HI44" s="75"/>
      <c r="HJ44" s="75"/>
      <c r="HK44" s="75"/>
      <c r="HL44" s="75"/>
      <c r="HM44" s="75"/>
      <c r="HN44" s="75"/>
      <c r="HO44" s="75"/>
      <c r="HP44" s="75"/>
      <c r="HQ44" s="75"/>
      <c r="HR44" s="181"/>
      <c r="HS44" s="182"/>
      <c r="HT44" s="75"/>
      <c r="HU44" s="75"/>
      <c r="HV44" s="75"/>
      <c r="HW44" s="75"/>
      <c r="HX44" s="75"/>
      <c r="HY44" s="75"/>
      <c r="HZ44" s="75"/>
      <c r="IA44" s="75"/>
      <c r="IB44" s="75"/>
      <c r="IC44" s="75"/>
      <c r="ID44" s="75"/>
      <c r="IE44" s="75"/>
      <c r="IF44" s="75"/>
      <c r="IG44" s="75"/>
      <c r="IH44" s="181"/>
      <c r="II44" s="182"/>
      <c r="IJ44" s="75"/>
      <c r="IK44" s="75"/>
      <c r="IL44" s="75"/>
      <c r="IM44" s="75"/>
      <c r="IN44" s="75"/>
      <c r="IO44" s="75"/>
      <c r="IP44" s="75"/>
      <c r="IQ44" s="75"/>
      <c r="IR44" s="75"/>
      <c r="IS44" s="75"/>
      <c r="IT44" s="75"/>
      <c r="IU44" s="75"/>
      <c r="IV44" s="75"/>
    </row>
    <row r="45" spans="1:256" s="18" customFormat="1" x14ac:dyDescent="0.2">
      <c r="A45" s="76">
        <v>13</v>
      </c>
      <c r="B45" s="78"/>
      <c r="C45" s="186"/>
      <c r="D45" s="75"/>
      <c r="E45" s="75"/>
      <c r="F45" s="75"/>
      <c r="G45" s="75"/>
      <c r="H45" s="75"/>
      <c r="I45" s="75"/>
      <c r="J45" s="75"/>
      <c r="K45" s="75"/>
      <c r="L45" s="75"/>
      <c r="M45" s="75"/>
      <c r="N45" s="75"/>
      <c r="O45" s="75"/>
      <c r="P45" s="75"/>
      <c r="Q45" s="75"/>
    </row>
    <row r="46" spans="1:256" s="18" customFormat="1" x14ac:dyDescent="0.2">
      <c r="A46" s="236"/>
      <c r="B46" s="237"/>
      <c r="C46" s="238"/>
      <c r="D46" s="239"/>
      <c r="E46" s="239"/>
      <c r="F46" s="239"/>
      <c r="G46" s="239"/>
      <c r="H46" s="239"/>
      <c r="I46" s="239"/>
      <c r="J46" s="239"/>
      <c r="K46" s="239"/>
      <c r="L46" s="239"/>
      <c r="M46" s="239"/>
      <c r="N46" s="239"/>
      <c r="O46" s="239"/>
      <c r="P46" s="239"/>
      <c r="Q46" s="239"/>
      <c r="R46" s="181"/>
      <c r="S46" s="182"/>
      <c r="T46" s="75"/>
      <c r="U46" s="75"/>
      <c r="V46" s="75"/>
      <c r="W46" s="75"/>
      <c r="X46" s="75"/>
      <c r="Y46" s="75"/>
      <c r="Z46" s="75"/>
      <c r="AA46" s="75"/>
      <c r="AB46" s="75"/>
      <c r="AC46" s="75"/>
      <c r="AD46" s="75"/>
      <c r="AE46" s="75"/>
      <c r="AF46" s="75"/>
      <c r="AG46" s="75"/>
      <c r="AH46" s="181"/>
      <c r="AI46" s="182"/>
      <c r="AJ46" s="75"/>
      <c r="AK46" s="75"/>
      <c r="AL46" s="75"/>
      <c r="AM46" s="75"/>
      <c r="AN46" s="75"/>
      <c r="AO46" s="75"/>
      <c r="AP46" s="75"/>
      <c r="AQ46" s="75"/>
      <c r="AR46" s="75"/>
      <c r="AS46" s="75"/>
      <c r="AT46" s="75"/>
      <c r="AU46" s="75"/>
      <c r="AV46" s="75"/>
      <c r="AW46" s="75"/>
      <c r="AX46" s="181"/>
      <c r="AY46" s="182"/>
      <c r="AZ46" s="75"/>
      <c r="BA46" s="75"/>
      <c r="BB46" s="75"/>
      <c r="BC46" s="75"/>
      <c r="BD46" s="75"/>
      <c r="BE46" s="75"/>
      <c r="BF46" s="75"/>
      <c r="BG46" s="75"/>
      <c r="BH46" s="75"/>
      <c r="BI46" s="75"/>
      <c r="BJ46" s="75"/>
      <c r="BK46" s="75"/>
      <c r="BL46" s="75"/>
      <c r="BM46" s="75"/>
      <c r="BN46" s="181"/>
      <c r="BO46" s="182"/>
      <c r="BP46" s="75"/>
      <c r="BQ46" s="75"/>
      <c r="BR46" s="75"/>
      <c r="BS46" s="75"/>
      <c r="BT46" s="75"/>
      <c r="BU46" s="75"/>
      <c r="BV46" s="75"/>
      <c r="BW46" s="75"/>
      <c r="BX46" s="75"/>
      <c r="BY46" s="75"/>
      <c r="BZ46" s="75"/>
      <c r="CA46" s="75"/>
      <c r="CB46" s="75"/>
      <c r="CC46" s="75"/>
      <c r="CD46" s="181"/>
      <c r="CE46" s="182"/>
      <c r="CF46" s="75"/>
      <c r="CG46" s="75"/>
      <c r="CH46" s="75"/>
      <c r="CI46" s="75"/>
      <c r="CJ46" s="75"/>
      <c r="CK46" s="75"/>
      <c r="CL46" s="75"/>
      <c r="CM46" s="75"/>
      <c r="CN46" s="75"/>
      <c r="CO46" s="75"/>
      <c r="CP46" s="75"/>
      <c r="CQ46" s="75"/>
      <c r="CR46" s="75"/>
      <c r="CS46" s="75"/>
      <c r="CT46" s="181"/>
      <c r="CU46" s="182"/>
      <c r="CV46" s="75"/>
      <c r="CW46" s="75"/>
      <c r="CX46" s="75"/>
      <c r="CY46" s="75"/>
      <c r="CZ46" s="75"/>
      <c r="DA46" s="75"/>
      <c r="DB46" s="75"/>
      <c r="DC46" s="75"/>
      <c r="DD46" s="75"/>
      <c r="DE46" s="75"/>
      <c r="DF46" s="75"/>
      <c r="DG46" s="75"/>
      <c r="DH46" s="75"/>
      <c r="DI46" s="75"/>
      <c r="DJ46" s="181"/>
      <c r="DK46" s="182"/>
      <c r="DL46" s="75"/>
      <c r="DM46" s="75"/>
      <c r="DN46" s="75"/>
      <c r="DO46" s="75"/>
      <c r="DP46" s="75"/>
      <c r="DQ46" s="75"/>
      <c r="DR46" s="75"/>
      <c r="DS46" s="75"/>
      <c r="DT46" s="75"/>
      <c r="DU46" s="75"/>
      <c r="DV46" s="75"/>
      <c r="DW46" s="75"/>
      <c r="DX46" s="75"/>
      <c r="DY46" s="75"/>
      <c r="DZ46" s="181"/>
      <c r="EA46" s="182"/>
      <c r="EB46" s="75"/>
      <c r="EC46" s="75"/>
      <c r="ED46" s="75"/>
      <c r="EE46" s="75"/>
      <c r="EF46" s="75"/>
      <c r="EG46" s="75"/>
      <c r="EH46" s="75"/>
      <c r="EI46" s="75"/>
      <c r="EJ46" s="75"/>
      <c r="EK46" s="75"/>
      <c r="EL46" s="75"/>
      <c r="EM46" s="75"/>
      <c r="EN46" s="75"/>
      <c r="EO46" s="75"/>
      <c r="EP46" s="181"/>
      <c r="EQ46" s="182"/>
      <c r="ER46" s="75"/>
      <c r="ES46" s="75"/>
      <c r="ET46" s="75"/>
      <c r="EU46" s="75"/>
      <c r="EV46" s="75"/>
      <c r="EW46" s="75"/>
      <c r="EX46" s="75"/>
      <c r="EY46" s="75"/>
      <c r="EZ46" s="75"/>
      <c r="FA46" s="75"/>
      <c r="FB46" s="75"/>
      <c r="FC46" s="75"/>
      <c r="FD46" s="75"/>
      <c r="FE46" s="75"/>
      <c r="FF46" s="181"/>
      <c r="FG46" s="182"/>
      <c r="FH46" s="75"/>
      <c r="FI46" s="75"/>
      <c r="FJ46" s="75"/>
      <c r="FK46" s="75"/>
      <c r="FL46" s="75"/>
      <c r="FM46" s="75"/>
      <c r="FN46" s="75"/>
      <c r="FO46" s="75"/>
      <c r="FP46" s="75"/>
      <c r="FQ46" s="75"/>
      <c r="FR46" s="75"/>
      <c r="FS46" s="75"/>
      <c r="FT46" s="75"/>
      <c r="FU46" s="75"/>
      <c r="FV46" s="181"/>
      <c r="FW46" s="182"/>
      <c r="FX46" s="75"/>
      <c r="FY46" s="75"/>
      <c r="FZ46" s="75"/>
      <c r="GA46" s="75"/>
      <c r="GB46" s="75"/>
      <c r="GC46" s="75"/>
      <c r="GD46" s="75"/>
      <c r="GE46" s="75"/>
      <c r="GF46" s="75"/>
      <c r="GG46" s="75"/>
      <c r="GH46" s="75"/>
      <c r="GI46" s="75"/>
      <c r="GJ46" s="75"/>
      <c r="GK46" s="75"/>
      <c r="GL46" s="181"/>
      <c r="GM46" s="182"/>
      <c r="GN46" s="75"/>
      <c r="GO46" s="75"/>
      <c r="GP46" s="75"/>
      <c r="GQ46" s="75"/>
      <c r="GR46" s="75"/>
      <c r="GS46" s="75"/>
      <c r="GT46" s="75"/>
      <c r="GU46" s="75"/>
      <c r="GV46" s="75"/>
      <c r="GW46" s="75"/>
      <c r="GX46" s="75"/>
      <c r="GY46" s="75"/>
      <c r="GZ46" s="75"/>
      <c r="HA46" s="75"/>
      <c r="HB46" s="181"/>
      <c r="HC46" s="182"/>
      <c r="HD46" s="75"/>
      <c r="HE46" s="75"/>
      <c r="HF46" s="75"/>
      <c r="HG46" s="75"/>
      <c r="HH46" s="75"/>
      <c r="HI46" s="75"/>
      <c r="HJ46" s="75"/>
      <c r="HK46" s="75"/>
      <c r="HL46" s="75"/>
      <c r="HM46" s="75"/>
      <c r="HN46" s="75"/>
      <c r="HO46" s="75"/>
      <c r="HP46" s="75"/>
      <c r="HQ46" s="75"/>
      <c r="HR46" s="181"/>
      <c r="HS46" s="182"/>
      <c r="HT46" s="75"/>
      <c r="HU46" s="75"/>
      <c r="HV46" s="75"/>
      <c r="HW46" s="75"/>
      <c r="HX46" s="75"/>
      <c r="HY46" s="75"/>
      <c r="HZ46" s="75"/>
      <c r="IA46" s="75"/>
      <c r="IB46" s="75"/>
      <c r="IC46" s="75"/>
      <c r="ID46" s="75"/>
      <c r="IE46" s="75"/>
      <c r="IF46" s="75"/>
      <c r="IG46" s="75"/>
      <c r="IH46" s="181"/>
      <c r="II46" s="182"/>
      <c r="IJ46" s="75"/>
      <c r="IK46" s="75"/>
      <c r="IL46" s="75"/>
      <c r="IM46" s="75"/>
      <c r="IN46" s="75"/>
      <c r="IO46" s="75"/>
      <c r="IP46" s="75"/>
      <c r="IQ46" s="75"/>
      <c r="IR46" s="75"/>
      <c r="IS46" s="75"/>
      <c r="IT46" s="75"/>
      <c r="IU46" s="75"/>
      <c r="IV46" s="75"/>
    </row>
    <row r="47" spans="1:256" x14ac:dyDescent="0.2">
      <c r="A47" s="76"/>
      <c r="B47" s="78"/>
      <c r="C47" s="186"/>
      <c r="D47" s="75"/>
      <c r="E47" s="75"/>
      <c r="F47" s="75"/>
      <c r="G47" s="75"/>
      <c r="H47" s="75"/>
      <c r="I47" s="75"/>
      <c r="J47" s="75"/>
      <c r="K47" s="75"/>
      <c r="L47" s="75"/>
      <c r="M47" s="75"/>
      <c r="N47" s="75"/>
      <c r="O47" s="75"/>
      <c r="P47" s="75"/>
      <c r="Q47" s="75"/>
    </row>
    <row r="48" spans="1:256" x14ac:dyDescent="0.2">
      <c r="A48" s="240"/>
      <c r="B48" s="241"/>
      <c r="C48" s="242"/>
      <c r="D48" s="243"/>
      <c r="E48" s="243"/>
      <c r="F48" s="243"/>
      <c r="G48" s="243"/>
      <c r="H48" s="243"/>
      <c r="I48" s="243"/>
      <c r="J48" s="243"/>
      <c r="K48" s="243"/>
      <c r="L48" s="243"/>
      <c r="M48" s="243"/>
      <c r="N48" s="243"/>
      <c r="O48" s="243"/>
      <c r="P48" s="243"/>
      <c r="Q48" s="243"/>
      <c r="U48" s="47"/>
      <c r="V48" s="15"/>
      <c r="W48" s="1"/>
    </row>
    <row r="49" spans="1:21" x14ac:dyDescent="0.2">
      <c r="A49" s="76"/>
      <c r="B49" s="78"/>
      <c r="C49" s="186"/>
      <c r="D49" s="75"/>
      <c r="E49" s="75"/>
      <c r="F49" s="75"/>
      <c r="G49" s="75"/>
      <c r="H49" s="75"/>
      <c r="I49" s="75"/>
      <c r="J49" s="75"/>
      <c r="K49" s="75"/>
      <c r="L49" s="75"/>
      <c r="M49" s="75"/>
      <c r="N49" s="75"/>
      <c r="O49" s="75"/>
      <c r="P49" s="75"/>
      <c r="Q49" s="75"/>
    </row>
    <row r="50" spans="1:21" ht="13.5" thickBot="1" x14ac:dyDescent="0.25">
      <c r="A50" s="240"/>
      <c r="B50" s="241"/>
      <c r="C50" s="243"/>
      <c r="D50" s="243"/>
      <c r="E50" s="243"/>
      <c r="F50" s="243"/>
      <c r="G50" s="243"/>
      <c r="H50" s="243"/>
      <c r="I50" s="243"/>
      <c r="J50" s="243"/>
      <c r="K50" s="243"/>
      <c r="L50" s="243"/>
      <c r="M50" s="243"/>
      <c r="N50" s="243"/>
      <c r="O50" s="243"/>
      <c r="P50" s="243"/>
      <c r="Q50" s="243"/>
    </row>
    <row r="51" spans="1:21" ht="13.5" thickBot="1" x14ac:dyDescent="0.25">
      <c r="B51" s="34"/>
      <c r="C51" s="244">
        <f>SUM(C33:C50)</f>
        <v>59661.47</v>
      </c>
      <c r="D51" s="245">
        <f>SUM(D33:D50)</f>
        <v>244720.07999999996</v>
      </c>
      <c r="E51" s="245">
        <f t="shared" ref="E51:Q51" si="0">SUM(E33:E50)</f>
        <v>293971.92</v>
      </c>
      <c r="F51" s="245">
        <f t="shared" si="0"/>
        <v>238178.82</v>
      </c>
      <c r="G51" s="245">
        <f t="shared" si="0"/>
        <v>314365.26000000007</v>
      </c>
      <c r="H51" s="245">
        <f t="shared" si="0"/>
        <v>0</v>
      </c>
      <c r="I51" s="245">
        <f t="shared" si="0"/>
        <v>0</v>
      </c>
      <c r="J51" s="245">
        <f t="shared" si="0"/>
        <v>0</v>
      </c>
      <c r="K51" s="245">
        <f t="shared" si="0"/>
        <v>0</v>
      </c>
      <c r="L51" s="245">
        <f t="shared" si="0"/>
        <v>0</v>
      </c>
      <c r="M51" s="245">
        <f t="shared" si="0"/>
        <v>0</v>
      </c>
      <c r="N51" s="245">
        <f t="shared" si="0"/>
        <v>0</v>
      </c>
      <c r="O51" s="245">
        <f t="shared" si="0"/>
        <v>0</v>
      </c>
      <c r="P51" s="245">
        <f t="shared" si="0"/>
        <v>0</v>
      </c>
      <c r="Q51" s="245">
        <f t="shared" si="0"/>
        <v>0</v>
      </c>
      <c r="R51" s="246">
        <f>SUM(C51:Q51)</f>
        <v>1150897.55</v>
      </c>
    </row>
    <row r="52" spans="1:21" x14ac:dyDescent="0.2">
      <c r="G52" s="44"/>
      <c r="H52" s="57"/>
      <c r="I52" s="44"/>
      <c r="J52" s="44"/>
      <c r="K52" s="44"/>
      <c r="L52" s="44"/>
      <c r="M52" s="44"/>
      <c r="N52" s="44"/>
      <c r="O52" s="44"/>
      <c r="P52" s="44"/>
      <c r="Q52" s="44"/>
      <c r="R52" s="15"/>
      <c r="S52" s="15"/>
      <c r="T52" s="15"/>
      <c r="U52" s="1"/>
    </row>
    <row r="53" spans="1:21" x14ac:dyDescent="0.2">
      <c r="G53" s="44"/>
      <c r="H53" s="57"/>
      <c r="I53" s="44"/>
      <c r="J53" s="44"/>
      <c r="K53" s="44"/>
      <c r="L53" s="44"/>
      <c r="M53" s="44"/>
      <c r="N53" s="44"/>
      <c r="O53" s="44"/>
      <c r="P53" s="44"/>
      <c r="Q53" s="44"/>
      <c r="R53" s="15"/>
      <c r="S53" s="15"/>
      <c r="T53" s="15"/>
      <c r="U53" s="1"/>
    </row>
    <row r="54" spans="1:21" ht="13.5" thickBot="1" x14ac:dyDescent="0.25">
      <c r="G54" s="44"/>
      <c r="H54" s="57"/>
      <c r="I54" s="44"/>
      <c r="J54" s="44"/>
      <c r="K54" s="44"/>
      <c r="L54" s="44"/>
      <c r="M54" s="44"/>
      <c r="N54" s="44"/>
      <c r="O54" s="44"/>
      <c r="P54" s="44"/>
      <c r="Q54" s="44"/>
      <c r="R54" s="15"/>
      <c r="S54" s="15"/>
      <c r="T54" s="15"/>
      <c r="U54" s="1"/>
    </row>
    <row r="55" spans="1:21" x14ac:dyDescent="0.2">
      <c r="B55" s="247" t="s">
        <v>6</v>
      </c>
      <c r="C55" s="303" t="s">
        <v>66</v>
      </c>
      <c r="D55" s="299" t="s">
        <v>67</v>
      </c>
      <c r="E55" s="303" t="s">
        <v>75</v>
      </c>
      <c r="F55" s="299" t="s">
        <v>76</v>
      </c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7"/>
      <c r="S55" s="15"/>
      <c r="T55" s="1"/>
    </row>
    <row r="56" spans="1:21" ht="13.5" thickBot="1" x14ac:dyDescent="0.25">
      <c r="B56" s="248" t="s">
        <v>1</v>
      </c>
      <c r="C56" s="304"/>
      <c r="D56" s="300"/>
      <c r="E56" s="304"/>
      <c r="F56" s="300"/>
      <c r="G56" s="47"/>
      <c r="H56" s="47"/>
      <c r="I56" s="47"/>
      <c r="J56" s="47"/>
      <c r="K56" s="47"/>
      <c r="L56" s="47"/>
      <c r="M56" s="47"/>
      <c r="N56" s="47"/>
      <c r="O56" s="47"/>
      <c r="P56" s="47"/>
      <c r="Q56" s="47"/>
      <c r="R56" s="47"/>
      <c r="S56" s="15"/>
      <c r="T56" s="15"/>
    </row>
    <row r="57" spans="1:21" x14ac:dyDescent="0.2">
      <c r="A57">
        <v>1</v>
      </c>
      <c r="B57" s="217" t="s">
        <v>65</v>
      </c>
      <c r="C57" s="218"/>
      <c r="D57" s="219"/>
      <c r="E57" s="218"/>
      <c r="F57" s="219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74"/>
    </row>
    <row r="58" spans="1:21" x14ac:dyDescent="0.2">
      <c r="B58" s="217"/>
      <c r="C58" s="218"/>
      <c r="D58" s="219"/>
      <c r="E58" s="218"/>
      <c r="F58" s="219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</row>
    <row r="59" spans="1:21" x14ac:dyDescent="0.2">
      <c r="E59" s="12"/>
      <c r="F59" s="12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13"/>
      <c r="S59" s="13"/>
      <c r="T59" s="14"/>
    </row>
    <row r="60" spans="1:21" ht="13.5" thickBot="1" x14ac:dyDescent="0.25">
      <c r="B60" s="48"/>
      <c r="C60" s="48"/>
      <c r="D60" s="48"/>
      <c r="E60" s="49"/>
      <c r="F60" s="49"/>
      <c r="G60" s="49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13"/>
      <c r="S60" s="13"/>
      <c r="T60" s="14"/>
    </row>
    <row r="61" spans="1:21" x14ac:dyDescent="0.2">
      <c r="B61" s="16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8"/>
      <c r="S61" s="18"/>
    </row>
    <row r="62" spans="1:21" x14ac:dyDescent="0.2">
      <c r="B62" s="16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8"/>
      <c r="S62" s="18"/>
    </row>
    <row r="63" spans="1:21" ht="15" x14ac:dyDescent="0.25">
      <c r="B63" s="50" t="s">
        <v>10</v>
      </c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305" t="s">
        <v>12</v>
      </c>
      <c r="S63" s="18"/>
      <c r="T63" s="18"/>
      <c r="U63" s="18"/>
    </row>
    <row r="64" spans="1:21" ht="15" x14ac:dyDescent="0.25">
      <c r="B64" s="50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306"/>
      <c r="S64" s="18"/>
      <c r="T64" s="18"/>
      <c r="U64" s="18"/>
    </row>
    <row r="65" spans="1:21" x14ac:dyDescent="0.2"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307"/>
      <c r="S65" s="18"/>
      <c r="T65" s="18"/>
      <c r="U65" s="18"/>
    </row>
    <row r="66" spans="1:21" x14ac:dyDescent="0.2">
      <c r="A66" s="38"/>
      <c r="B66" s="52"/>
      <c r="C66" s="52">
        <v>44771</v>
      </c>
      <c r="D66" s="52">
        <v>44804</v>
      </c>
      <c r="E66" s="52">
        <v>44833</v>
      </c>
      <c r="F66" s="52">
        <v>44865</v>
      </c>
      <c r="G66" s="52"/>
      <c r="H66" s="52"/>
      <c r="I66" s="52"/>
      <c r="J66" s="52"/>
      <c r="K66" s="52"/>
      <c r="L66" s="52"/>
      <c r="M66" s="52"/>
      <c r="N66" s="52"/>
      <c r="O66" s="52"/>
      <c r="P66" s="52"/>
      <c r="Q66" s="52"/>
      <c r="R66" s="95"/>
    </row>
    <row r="67" spans="1:21" x14ac:dyDescent="0.2">
      <c r="A67" s="38">
        <v>1</v>
      </c>
      <c r="B67" s="73" t="str">
        <f>B7</f>
        <v>CASELLES COSTA FACUNDO JAVIER</v>
      </c>
      <c r="C67" s="79">
        <v>40017.120000000003</v>
      </c>
      <c r="D67" s="53">
        <v>48070.879999999997</v>
      </c>
      <c r="E67" s="53">
        <v>38947.480000000003</v>
      </c>
      <c r="F67" s="53">
        <v>51405.64</v>
      </c>
      <c r="G67" s="53"/>
      <c r="H67" s="53"/>
      <c r="I67" s="53"/>
      <c r="J67" s="53"/>
      <c r="K67" s="53"/>
      <c r="L67" s="53"/>
      <c r="M67" s="53"/>
      <c r="N67" s="53"/>
      <c r="O67" s="53"/>
      <c r="P67" s="53"/>
      <c r="Q67" s="53"/>
      <c r="R67" s="54">
        <f>SUM(C67:Q67)</f>
        <v>178441.12</v>
      </c>
    </row>
    <row r="68" spans="1:21" x14ac:dyDescent="0.2">
      <c r="A68" s="80"/>
      <c r="B68" s="81"/>
      <c r="C68" s="82">
        <v>44762</v>
      </c>
      <c r="D68" s="82">
        <v>44798</v>
      </c>
      <c r="E68" s="82">
        <v>44830</v>
      </c>
      <c r="F68" s="82">
        <v>44849</v>
      </c>
      <c r="G68" s="82"/>
      <c r="H68" s="82"/>
      <c r="I68" s="82"/>
      <c r="J68" s="82"/>
      <c r="K68" s="82"/>
      <c r="L68" s="83"/>
      <c r="M68" s="83"/>
      <c r="N68" s="83"/>
      <c r="O68" s="83"/>
      <c r="P68" s="83"/>
      <c r="Q68" s="83"/>
      <c r="R68" s="96"/>
    </row>
    <row r="69" spans="1:21" x14ac:dyDescent="0.2">
      <c r="A69" s="80">
        <v>2</v>
      </c>
      <c r="B69" s="84" t="str">
        <f>B8</f>
        <v>CATALA SERGIO TADEO</v>
      </c>
      <c r="C69" s="85">
        <v>9234.7199999999993</v>
      </c>
      <c r="D69" s="83">
        <v>11093.28</v>
      </c>
      <c r="E69" s="83">
        <v>8987.8799999999992</v>
      </c>
      <c r="F69" s="83">
        <v>11862.84</v>
      </c>
      <c r="G69" s="83"/>
      <c r="H69" s="83"/>
      <c r="I69" s="83"/>
      <c r="J69" s="83"/>
      <c r="K69" s="83"/>
      <c r="L69" s="83"/>
      <c r="M69" s="83"/>
      <c r="N69" s="83"/>
      <c r="O69" s="83"/>
      <c r="P69" s="83"/>
      <c r="Q69" s="83"/>
      <c r="R69" s="97">
        <f>SUM(C69:Q69)</f>
        <v>41178.720000000001</v>
      </c>
    </row>
    <row r="70" spans="1:21" x14ac:dyDescent="0.2">
      <c r="A70" s="38"/>
      <c r="B70" s="86"/>
      <c r="C70" s="52">
        <v>44785</v>
      </c>
      <c r="D70" s="52"/>
      <c r="E70" s="52"/>
      <c r="F70" s="52"/>
      <c r="G70" s="52"/>
      <c r="H70" s="52"/>
      <c r="I70" s="52"/>
      <c r="J70" s="52"/>
      <c r="K70" s="52"/>
      <c r="L70" s="52"/>
      <c r="M70" s="52"/>
      <c r="N70" s="52"/>
      <c r="O70" s="52"/>
      <c r="P70" s="52"/>
      <c r="Q70" s="52"/>
      <c r="R70" s="95"/>
    </row>
    <row r="71" spans="1:21" x14ac:dyDescent="0.2">
      <c r="A71" s="38">
        <v>3</v>
      </c>
      <c r="B71" s="87" t="str">
        <f>B9</f>
        <v xml:space="preserve">CORTES RAÚL HERNÁN </v>
      </c>
      <c r="C71" s="79">
        <v>23086.799999999999</v>
      </c>
      <c r="D71" s="53"/>
      <c r="E71" s="53"/>
      <c r="F71" s="53"/>
      <c r="G71" s="53"/>
      <c r="H71" s="53"/>
      <c r="I71" s="53"/>
      <c r="J71" s="53"/>
      <c r="K71" s="53"/>
      <c r="L71" s="53"/>
      <c r="M71" s="53"/>
      <c r="N71" s="53"/>
      <c r="O71" s="53"/>
      <c r="P71" s="53"/>
      <c r="Q71" s="53"/>
      <c r="R71" s="54">
        <f>SUM(C71:Q71)</f>
        <v>23086.799999999999</v>
      </c>
    </row>
    <row r="72" spans="1:21" x14ac:dyDescent="0.2">
      <c r="A72" s="80"/>
      <c r="B72" s="81"/>
      <c r="C72" s="82"/>
      <c r="D72" s="82"/>
      <c r="E72" s="82"/>
      <c r="F72" s="82"/>
      <c r="G72" s="82"/>
      <c r="H72" s="82"/>
      <c r="I72" s="82"/>
      <c r="J72" s="82"/>
      <c r="K72" s="82"/>
      <c r="L72" s="82"/>
      <c r="M72" s="82"/>
      <c r="N72" s="82"/>
      <c r="O72" s="82"/>
      <c r="P72" s="82"/>
      <c r="Q72" s="82"/>
      <c r="R72" s="96"/>
    </row>
    <row r="73" spans="1:21" x14ac:dyDescent="0.2">
      <c r="A73" s="80">
        <v>4</v>
      </c>
      <c r="B73" s="225" t="str">
        <f>B10</f>
        <v>GPS SAN JUAN S.R.L.</v>
      </c>
      <c r="C73" s="85"/>
      <c r="D73" s="83"/>
      <c r="E73" s="83"/>
      <c r="F73" s="83"/>
      <c r="G73" s="83"/>
      <c r="H73" s="83"/>
      <c r="I73" s="83"/>
      <c r="J73" s="83"/>
      <c r="K73" s="83"/>
      <c r="L73" s="83"/>
      <c r="M73" s="83"/>
      <c r="N73" s="83"/>
      <c r="O73" s="83"/>
      <c r="P73" s="83"/>
      <c r="Q73" s="83"/>
      <c r="R73" s="97">
        <f>SUM(C73:Q73)</f>
        <v>0</v>
      </c>
    </row>
    <row r="74" spans="1:21" x14ac:dyDescent="0.2">
      <c r="A74" s="38"/>
      <c r="B74" s="88"/>
      <c r="C74" s="52">
        <v>44762</v>
      </c>
      <c r="D74" s="52">
        <v>44799</v>
      </c>
      <c r="E74" s="52">
        <v>44844</v>
      </c>
      <c r="F74" s="52"/>
      <c r="G74" s="52"/>
      <c r="H74" s="52"/>
      <c r="I74" s="52"/>
      <c r="J74" s="52"/>
      <c r="K74" s="52"/>
      <c r="L74" s="52"/>
      <c r="M74" s="52"/>
      <c r="N74" s="52"/>
      <c r="O74" s="52"/>
      <c r="P74" s="52"/>
      <c r="Q74" s="52"/>
      <c r="R74" s="95"/>
    </row>
    <row r="75" spans="1:21" x14ac:dyDescent="0.2">
      <c r="A75" s="38">
        <v>5</v>
      </c>
      <c r="B75" s="89" t="str">
        <f>B11</f>
        <v>INTERREDES SA</v>
      </c>
      <c r="C75" s="79">
        <v>23086.799999999999</v>
      </c>
      <c r="D75" s="53">
        <v>27733.200000000001</v>
      </c>
      <c r="E75" s="53">
        <v>22469.7</v>
      </c>
      <c r="F75" s="53"/>
      <c r="G75" s="53"/>
      <c r="H75" s="53"/>
      <c r="I75" s="53"/>
      <c r="J75" s="53"/>
      <c r="K75" s="53"/>
      <c r="L75" s="53"/>
      <c r="M75" s="53"/>
      <c r="N75" s="53"/>
      <c r="O75" s="53"/>
      <c r="P75" s="53"/>
      <c r="Q75" s="53"/>
      <c r="R75" s="54">
        <f>SUM(C75:Q75)</f>
        <v>73289.7</v>
      </c>
    </row>
    <row r="76" spans="1:21" x14ac:dyDescent="0.2">
      <c r="A76" s="80"/>
      <c r="B76" s="81"/>
      <c r="C76" s="82">
        <v>44771</v>
      </c>
      <c r="D76" s="82">
        <v>44816</v>
      </c>
      <c r="E76" s="82">
        <v>44844</v>
      </c>
      <c r="F76" s="82">
        <v>44865</v>
      </c>
      <c r="G76" s="82"/>
      <c r="H76" s="82"/>
      <c r="I76" s="82"/>
      <c r="J76" s="82"/>
      <c r="K76" s="82"/>
      <c r="L76" s="82"/>
      <c r="M76" s="82"/>
      <c r="N76" s="82"/>
      <c r="O76" s="82"/>
      <c r="P76" s="82"/>
      <c r="Q76" s="82"/>
      <c r="R76" s="96"/>
    </row>
    <row r="77" spans="1:21" x14ac:dyDescent="0.2">
      <c r="A77" s="80">
        <v>6</v>
      </c>
      <c r="B77" s="84" t="str">
        <f>B12</f>
        <v>INTERSAT SA</v>
      </c>
      <c r="C77" s="85">
        <v>23086.799999999999</v>
      </c>
      <c r="D77" s="83">
        <v>27733.200000000001</v>
      </c>
      <c r="E77" s="83">
        <v>22469.7</v>
      </c>
      <c r="F77" s="83">
        <v>29657.1</v>
      </c>
      <c r="G77" s="83"/>
      <c r="H77" s="83"/>
      <c r="I77" s="83"/>
      <c r="J77" s="83"/>
      <c r="K77" s="83"/>
      <c r="L77" s="83"/>
      <c r="M77" s="83"/>
      <c r="N77" s="83"/>
      <c r="O77" s="83"/>
      <c r="P77" s="83"/>
      <c r="Q77" s="83"/>
      <c r="R77" s="97">
        <f>SUM(C77:Q77)</f>
        <v>102946.79999999999</v>
      </c>
    </row>
    <row r="78" spans="1:21" x14ac:dyDescent="0.2">
      <c r="A78" s="38"/>
      <c r="B78" s="78"/>
      <c r="C78" s="52">
        <v>44764</v>
      </c>
      <c r="D78" s="52">
        <v>44813</v>
      </c>
      <c r="E78" s="52">
        <v>44844</v>
      </c>
      <c r="F78" s="52">
        <v>44865</v>
      </c>
      <c r="G78" s="52"/>
      <c r="H78" s="52"/>
      <c r="I78" s="52"/>
      <c r="J78" s="52"/>
      <c r="K78" s="52"/>
      <c r="L78" s="52"/>
      <c r="M78" s="52"/>
      <c r="N78" s="52"/>
      <c r="O78" s="52"/>
      <c r="P78" s="52"/>
      <c r="Q78" s="52"/>
      <c r="R78" s="95"/>
    </row>
    <row r="79" spans="1:21" x14ac:dyDescent="0.2">
      <c r="A79" s="38">
        <v>7</v>
      </c>
      <c r="B79" s="89" t="str">
        <f>B13</f>
        <v>LEIRIA HUGO LEANDRO</v>
      </c>
      <c r="C79" s="79">
        <v>40017.120000000003</v>
      </c>
      <c r="D79" s="53">
        <v>48070.879999999997</v>
      </c>
      <c r="E79" s="53">
        <v>38947.480000000003</v>
      </c>
      <c r="F79" s="53">
        <v>51405.64</v>
      </c>
      <c r="G79" s="53"/>
      <c r="H79" s="53"/>
      <c r="I79" s="53"/>
      <c r="J79" s="53"/>
      <c r="K79" s="53"/>
      <c r="L79" s="53"/>
      <c r="M79" s="53"/>
      <c r="N79" s="53"/>
      <c r="O79" s="53"/>
      <c r="P79" s="53"/>
      <c r="Q79" s="53"/>
      <c r="R79" s="54">
        <f>SUM(C79:Q79)</f>
        <v>178441.12</v>
      </c>
    </row>
    <row r="80" spans="1:21" x14ac:dyDescent="0.2">
      <c r="A80" s="80"/>
      <c r="B80" s="81"/>
      <c r="C80" s="82">
        <v>44763</v>
      </c>
      <c r="D80" s="82">
        <v>44796</v>
      </c>
      <c r="E80" s="82">
        <v>44834</v>
      </c>
      <c r="F80" s="82"/>
      <c r="G80" s="82"/>
      <c r="H80" s="82"/>
      <c r="I80" s="82"/>
      <c r="J80" s="82"/>
      <c r="K80" s="82"/>
      <c r="L80" s="82"/>
      <c r="M80" s="82"/>
      <c r="N80" s="82"/>
      <c r="O80" s="82"/>
      <c r="P80" s="82"/>
      <c r="Q80" s="82"/>
      <c r="R80" s="96"/>
    </row>
    <row r="81" spans="1:24" x14ac:dyDescent="0.2">
      <c r="A81" s="80">
        <v>8</v>
      </c>
      <c r="B81" s="84" t="str">
        <f>B14</f>
        <v>NETROPOLYS SA (San Juan Cable)</v>
      </c>
      <c r="C81" s="85">
        <v>33860.639999999999</v>
      </c>
      <c r="D81" s="83">
        <v>40675.360000000001</v>
      </c>
      <c r="E81" s="83">
        <v>32955.56</v>
      </c>
      <c r="F81" s="83"/>
      <c r="G81" s="83"/>
      <c r="H81" s="83"/>
      <c r="I81" s="83"/>
      <c r="J81" s="83"/>
      <c r="K81" s="83"/>
      <c r="L81" s="83"/>
      <c r="M81" s="83"/>
      <c r="N81" s="83"/>
      <c r="O81" s="83"/>
      <c r="P81" s="83"/>
      <c r="Q81" s="83"/>
      <c r="R81" s="97">
        <f>SUM(C81:Q81)</f>
        <v>107491.56</v>
      </c>
      <c r="X81" s="15"/>
    </row>
    <row r="82" spans="1:24" x14ac:dyDescent="0.2">
      <c r="A82" s="38"/>
      <c r="B82" s="78"/>
      <c r="C82" s="52">
        <v>44755</v>
      </c>
      <c r="D82" s="52"/>
      <c r="E82" s="52"/>
      <c r="F82" s="52"/>
      <c r="G82" s="52"/>
      <c r="H82" s="52"/>
      <c r="I82" s="52"/>
      <c r="J82" s="52"/>
      <c r="K82" s="52"/>
      <c r="L82" s="52"/>
      <c r="M82" s="52"/>
      <c r="N82" s="52"/>
      <c r="O82" s="52"/>
      <c r="P82" s="52"/>
      <c r="Q82" s="52"/>
      <c r="R82" s="95"/>
    </row>
    <row r="83" spans="1:24" x14ac:dyDescent="0.2">
      <c r="A83" s="38">
        <v>9</v>
      </c>
      <c r="B83" s="89" t="str">
        <f>B15</f>
        <v>PÉCHIEU GASTÓN</v>
      </c>
      <c r="C83" s="79">
        <v>17707.14</v>
      </c>
      <c r="D83" s="53"/>
      <c r="E83" s="53"/>
      <c r="F83" s="53"/>
      <c r="G83" s="53"/>
      <c r="H83" s="53"/>
      <c r="I83" s="53"/>
      <c r="J83" s="53"/>
      <c r="K83" s="53"/>
      <c r="L83" s="53"/>
      <c r="M83" s="53"/>
      <c r="N83" s="53"/>
      <c r="O83" s="53"/>
      <c r="P83" s="53"/>
      <c r="Q83" s="53"/>
      <c r="R83" s="54">
        <f>SUM(C83:Q83)</f>
        <v>17707.14</v>
      </c>
    </row>
    <row r="84" spans="1:24" x14ac:dyDescent="0.2">
      <c r="A84" s="80"/>
      <c r="B84" s="81"/>
      <c r="C84" s="82">
        <v>44755</v>
      </c>
      <c r="D84" s="82">
        <v>44764</v>
      </c>
      <c r="E84" s="82">
        <v>44804</v>
      </c>
      <c r="F84" s="82">
        <v>44834</v>
      </c>
      <c r="G84" s="82"/>
      <c r="H84" s="82"/>
      <c r="I84" s="82"/>
      <c r="J84" s="82"/>
      <c r="K84" s="82"/>
      <c r="L84" s="82"/>
      <c r="M84" s="82"/>
      <c r="N84" s="82"/>
      <c r="O84" s="82"/>
      <c r="P84" s="82"/>
      <c r="Q84" s="82"/>
      <c r="R84" s="96"/>
    </row>
    <row r="85" spans="1:24" x14ac:dyDescent="0.2">
      <c r="A85" s="80">
        <v>10</v>
      </c>
      <c r="B85" s="84" t="str">
        <f>B16</f>
        <v>TELMEX ARGENTINA SA</v>
      </c>
      <c r="C85" s="85">
        <v>3090.34</v>
      </c>
      <c r="D85" s="83">
        <v>3078.24</v>
      </c>
      <c r="E85" s="83">
        <v>3697.76</v>
      </c>
      <c r="F85" s="83">
        <v>2995.96</v>
      </c>
      <c r="G85" s="83"/>
      <c r="H85" s="83"/>
      <c r="I85" s="83"/>
      <c r="J85" s="83"/>
      <c r="K85" s="83"/>
      <c r="L85" s="83"/>
      <c r="M85" s="83"/>
      <c r="N85" s="83"/>
      <c r="O85" s="83"/>
      <c r="P85" s="83"/>
      <c r="Q85" s="83"/>
      <c r="R85" s="97">
        <f>SUM(C85:Q85)</f>
        <v>12862.3</v>
      </c>
    </row>
    <row r="86" spans="1:24" x14ac:dyDescent="0.2">
      <c r="A86" s="38"/>
      <c r="B86" s="88"/>
      <c r="C86" s="52">
        <v>44762</v>
      </c>
      <c r="D86" s="52">
        <v>44849</v>
      </c>
      <c r="E86" s="52">
        <v>44855</v>
      </c>
      <c r="F86" s="52">
        <v>44865</v>
      </c>
      <c r="G86" s="52"/>
      <c r="H86" s="52"/>
      <c r="I86" s="52"/>
      <c r="J86" s="52"/>
      <c r="K86" s="52"/>
      <c r="L86" s="52"/>
      <c r="M86" s="52"/>
      <c r="N86" s="52"/>
      <c r="O86" s="52"/>
      <c r="P86" s="52"/>
      <c r="Q86" s="52"/>
      <c r="R86" s="95"/>
    </row>
    <row r="87" spans="1:24" x14ac:dyDescent="0.2">
      <c r="A87" s="38">
        <v>11</v>
      </c>
      <c r="B87" s="89" t="str">
        <f>B17</f>
        <v>VEGA CÉSAR AUGUSTO (ITIC)</v>
      </c>
      <c r="C87" s="79">
        <v>23177.55</v>
      </c>
      <c r="D87" s="53">
        <v>23086.799999999999</v>
      </c>
      <c r="E87" s="53">
        <v>27733.200000000001</v>
      </c>
      <c r="F87" s="53">
        <v>3954.28</v>
      </c>
      <c r="G87" s="53"/>
      <c r="H87" s="53"/>
      <c r="I87" s="53"/>
      <c r="J87" s="53"/>
      <c r="K87" s="53"/>
      <c r="L87" s="53"/>
      <c r="M87" s="53"/>
      <c r="N87" s="53"/>
      <c r="O87" s="53"/>
      <c r="P87" s="53"/>
      <c r="Q87" s="53"/>
      <c r="R87" s="54">
        <f>SUM(C87:Q87)</f>
        <v>77951.83</v>
      </c>
    </row>
    <row r="88" spans="1:24" x14ac:dyDescent="0.2">
      <c r="A88" s="80"/>
      <c r="B88" s="81"/>
      <c r="C88" s="82">
        <v>44760</v>
      </c>
      <c r="D88" s="82">
        <v>44789</v>
      </c>
      <c r="E88" s="82">
        <v>44823</v>
      </c>
      <c r="F88" s="82">
        <v>44851</v>
      </c>
      <c r="G88" s="82"/>
      <c r="H88" s="82"/>
      <c r="I88" s="82"/>
      <c r="J88" s="82"/>
      <c r="K88" s="82"/>
      <c r="L88" s="82"/>
      <c r="M88" s="82"/>
      <c r="N88" s="82"/>
      <c r="O88" s="82"/>
      <c r="P88" s="82"/>
      <c r="Q88" s="82"/>
      <c r="R88" s="96"/>
    </row>
    <row r="89" spans="1:24" x14ac:dyDescent="0.2">
      <c r="A89" s="80">
        <v>12</v>
      </c>
      <c r="B89" s="84" t="str">
        <f>B18</f>
        <v xml:space="preserve">XF COMUNICACIONES SA </v>
      </c>
      <c r="C89" s="85">
        <v>13852.08</v>
      </c>
      <c r="D89" s="83">
        <v>16639.919999999998</v>
      </c>
      <c r="E89" s="83">
        <v>13481.82</v>
      </c>
      <c r="F89" s="83">
        <v>17794.259999999998</v>
      </c>
      <c r="G89" s="83"/>
      <c r="H89" s="83"/>
      <c r="I89" s="83"/>
      <c r="J89" s="83"/>
      <c r="K89" s="83"/>
      <c r="L89" s="83"/>
      <c r="M89" s="83"/>
      <c r="N89" s="83"/>
      <c r="O89" s="83"/>
      <c r="P89" s="83"/>
      <c r="Q89" s="83"/>
      <c r="R89" s="97">
        <f>SUM(C89:Q89)</f>
        <v>61768.08</v>
      </c>
    </row>
    <row r="90" spans="1:24" x14ac:dyDescent="0.2">
      <c r="A90" s="38"/>
      <c r="B90" s="88"/>
      <c r="C90" s="52"/>
      <c r="D90" s="52"/>
      <c r="E90" s="52"/>
      <c r="F90" s="52"/>
      <c r="G90" s="52"/>
      <c r="H90" s="52"/>
      <c r="I90" s="52"/>
      <c r="J90" s="52"/>
      <c r="K90" s="52"/>
      <c r="L90" s="52"/>
      <c r="M90" s="52"/>
      <c r="N90" s="52"/>
      <c r="O90" s="52"/>
      <c r="P90" s="52"/>
      <c r="Q90" s="52"/>
      <c r="R90" s="95"/>
    </row>
    <row r="91" spans="1:24" x14ac:dyDescent="0.2">
      <c r="A91" s="38">
        <v>13</v>
      </c>
      <c r="B91" s="89"/>
      <c r="C91" s="79"/>
      <c r="D91" s="53"/>
      <c r="E91" s="53"/>
      <c r="F91" s="53"/>
      <c r="G91" s="53"/>
      <c r="H91" s="53"/>
      <c r="I91" s="53"/>
      <c r="J91" s="53"/>
      <c r="K91" s="53"/>
      <c r="L91" s="53"/>
      <c r="M91" s="53"/>
      <c r="N91" s="53"/>
      <c r="O91" s="53"/>
      <c r="P91" s="53"/>
      <c r="Q91" s="53"/>
      <c r="R91" s="54">
        <f>SUM(C91:Q91)</f>
        <v>0</v>
      </c>
    </row>
    <row r="92" spans="1:24" x14ac:dyDescent="0.2">
      <c r="A92" s="80"/>
      <c r="B92" s="81"/>
      <c r="C92" s="82"/>
      <c r="D92" s="82"/>
      <c r="E92" s="82"/>
      <c r="F92" s="82"/>
      <c r="G92" s="82"/>
      <c r="H92" s="82"/>
      <c r="I92" s="82"/>
      <c r="J92" s="82"/>
      <c r="K92" s="82"/>
      <c r="L92" s="83"/>
      <c r="M92" s="83"/>
      <c r="N92" s="83"/>
      <c r="O92" s="83"/>
      <c r="P92" s="83"/>
      <c r="Q92" s="83"/>
      <c r="R92" s="96"/>
    </row>
    <row r="93" spans="1:24" x14ac:dyDescent="0.2">
      <c r="A93" s="80"/>
      <c r="B93" s="84"/>
      <c r="C93" s="85"/>
      <c r="D93" s="83"/>
      <c r="E93" s="83"/>
      <c r="F93" s="83"/>
      <c r="G93" s="83"/>
      <c r="H93" s="83"/>
      <c r="I93" s="83"/>
      <c r="J93" s="83"/>
      <c r="K93" s="83"/>
      <c r="L93" s="83"/>
      <c r="M93" s="83"/>
      <c r="N93" s="83"/>
      <c r="O93" s="83"/>
      <c r="P93" s="83"/>
      <c r="Q93" s="83"/>
      <c r="R93" s="97">
        <f>SUM(C93:Q93)</f>
        <v>0</v>
      </c>
      <c r="X93" s="15"/>
    </row>
    <row r="94" spans="1:24" x14ac:dyDescent="0.2">
      <c r="A94" s="38"/>
      <c r="B94" s="78"/>
      <c r="C94" s="52"/>
      <c r="D94" s="52"/>
      <c r="E94" s="52"/>
      <c r="F94" s="52"/>
      <c r="G94" s="52"/>
      <c r="H94" s="52"/>
      <c r="I94" s="52"/>
      <c r="J94" s="52"/>
      <c r="K94" s="52"/>
      <c r="L94" s="52"/>
      <c r="M94" s="52"/>
      <c r="N94" s="52"/>
      <c r="O94" s="52"/>
      <c r="P94" s="52"/>
      <c r="Q94" s="52"/>
      <c r="R94" s="95"/>
    </row>
    <row r="95" spans="1:24" x14ac:dyDescent="0.2">
      <c r="A95" s="38"/>
      <c r="B95" s="89"/>
      <c r="C95" s="79"/>
      <c r="D95" s="53"/>
      <c r="E95" s="53"/>
      <c r="F95" s="53"/>
      <c r="G95" s="53"/>
      <c r="H95" s="53"/>
      <c r="I95" s="53"/>
      <c r="J95" s="53"/>
      <c r="K95" s="53"/>
      <c r="L95" s="53"/>
      <c r="M95" s="53"/>
      <c r="N95" s="53"/>
      <c r="O95" s="53"/>
      <c r="P95" s="53"/>
      <c r="Q95" s="53"/>
      <c r="R95" s="54">
        <f>SUM(C95:Q95)</f>
        <v>0</v>
      </c>
    </row>
    <row r="96" spans="1:24" x14ac:dyDescent="0.2">
      <c r="A96" s="80"/>
      <c r="B96" s="81"/>
      <c r="C96" s="82"/>
      <c r="D96" s="82"/>
      <c r="E96" s="82"/>
      <c r="F96" s="82"/>
      <c r="G96" s="82"/>
      <c r="H96" s="82"/>
      <c r="I96" s="82"/>
      <c r="J96" s="82"/>
      <c r="K96" s="82"/>
      <c r="L96" s="83"/>
      <c r="M96" s="83"/>
      <c r="N96" s="83"/>
      <c r="O96" s="83"/>
      <c r="P96" s="83"/>
      <c r="Q96" s="83"/>
      <c r="R96" s="96"/>
    </row>
    <row r="97" spans="1:24" x14ac:dyDescent="0.2">
      <c r="A97" s="80"/>
      <c r="B97" s="84"/>
      <c r="C97" s="85"/>
      <c r="D97" s="83"/>
      <c r="E97" s="83"/>
      <c r="F97" s="83"/>
      <c r="G97" s="83"/>
      <c r="H97" s="83"/>
      <c r="I97" s="83"/>
      <c r="J97" s="83"/>
      <c r="K97" s="83"/>
      <c r="L97" s="83"/>
      <c r="M97" s="83"/>
      <c r="N97" s="83"/>
      <c r="O97" s="83"/>
      <c r="P97" s="83"/>
      <c r="Q97" s="83"/>
      <c r="R97" s="97">
        <f>SUM(C97:Q97)</f>
        <v>0</v>
      </c>
      <c r="X97" s="15"/>
    </row>
    <row r="98" spans="1:24" x14ac:dyDescent="0.2">
      <c r="A98" s="38"/>
      <c r="B98" s="78"/>
      <c r="C98" s="52"/>
      <c r="D98" s="52"/>
      <c r="E98" s="52"/>
      <c r="F98" s="52"/>
      <c r="G98" s="52"/>
      <c r="H98" s="52"/>
      <c r="I98" s="52"/>
      <c r="J98" s="52"/>
      <c r="K98" s="52"/>
      <c r="L98" s="52"/>
      <c r="M98" s="52"/>
      <c r="N98" s="52"/>
      <c r="O98" s="52"/>
      <c r="P98" s="52"/>
      <c r="Q98" s="52"/>
      <c r="R98" s="95"/>
    </row>
    <row r="99" spans="1:24" x14ac:dyDescent="0.2">
      <c r="A99" s="38"/>
      <c r="B99" s="89"/>
      <c r="C99" s="79"/>
      <c r="D99" s="53"/>
      <c r="E99" s="53"/>
      <c r="F99" s="53"/>
      <c r="G99" s="53"/>
      <c r="H99" s="53"/>
      <c r="I99" s="53"/>
      <c r="J99" s="53"/>
      <c r="K99" s="53"/>
      <c r="L99" s="53"/>
      <c r="M99" s="53"/>
      <c r="N99" s="53"/>
      <c r="O99" s="53"/>
      <c r="P99" s="53"/>
      <c r="Q99" s="53"/>
      <c r="R99" s="54">
        <f>SUM(C99:Q99)</f>
        <v>0</v>
      </c>
    </row>
    <row r="100" spans="1:24" x14ac:dyDescent="0.2">
      <c r="A100" s="249"/>
      <c r="B100" s="250" t="str">
        <f>B24</f>
        <v>UNIVERSIDAD NACIONAL DE SAN JUAN</v>
      </c>
      <c r="C100" s="251"/>
      <c r="D100" s="251"/>
      <c r="E100" s="251"/>
      <c r="F100" s="251"/>
      <c r="G100" s="251"/>
      <c r="H100" s="251"/>
      <c r="I100" s="251"/>
      <c r="J100" s="251"/>
      <c r="K100" s="251"/>
      <c r="L100" s="252"/>
      <c r="M100" s="252"/>
      <c r="N100" s="252"/>
      <c r="O100" s="252"/>
      <c r="P100" s="252"/>
      <c r="Q100" s="252"/>
      <c r="R100" s="253"/>
    </row>
    <row r="101" spans="1:24" x14ac:dyDescent="0.2">
      <c r="A101" s="249"/>
      <c r="B101" s="254"/>
      <c r="C101" s="255"/>
      <c r="D101" s="256"/>
      <c r="E101" s="256"/>
      <c r="F101" s="256"/>
      <c r="G101" s="256"/>
      <c r="H101" s="256"/>
      <c r="I101" s="256"/>
      <c r="J101" s="256"/>
      <c r="K101" s="256"/>
      <c r="L101" s="256"/>
      <c r="M101" s="256"/>
      <c r="N101" s="256"/>
      <c r="O101" s="256"/>
      <c r="P101" s="256"/>
      <c r="Q101" s="256"/>
      <c r="R101" s="257">
        <f>SUM(C101:Q101)</f>
        <v>0</v>
      </c>
      <c r="V101" s="15"/>
    </row>
    <row r="102" spans="1:24" x14ac:dyDescent="0.2">
      <c r="A102" s="38"/>
      <c r="B102" s="78"/>
      <c r="C102" s="52"/>
      <c r="D102" s="52"/>
      <c r="E102" s="52"/>
      <c r="F102" s="52"/>
      <c r="G102" s="52"/>
      <c r="H102" s="52"/>
      <c r="I102" s="52"/>
      <c r="J102" s="52"/>
      <c r="K102" s="52"/>
      <c r="L102" s="52"/>
      <c r="M102" s="52"/>
      <c r="N102" s="52"/>
      <c r="O102" s="52"/>
      <c r="P102" s="52"/>
      <c r="Q102" s="52"/>
      <c r="R102" s="95"/>
    </row>
    <row r="103" spans="1:24" x14ac:dyDescent="0.2">
      <c r="A103" s="38"/>
      <c r="B103" s="89"/>
      <c r="C103" s="79"/>
      <c r="D103" s="53"/>
      <c r="E103" s="53"/>
      <c r="F103" s="53"/>
      <c r="G103" s="53"/>
      <c r="H103" s="53"/>
      <c r="I103" s="53"/>
      <c r="J103" s="53"/>
      <c r="K103" s="53"/>
      <c r="L103" s="53"/>
      <c r="M103" s="53"/>
      <c r="N103" s="53"/>
      <c r="O103" s="53"/>
      <c r="P103" s="53"/>
      <c r="Q103" s="53"/>
      <c r="R103" s="54">
        <f>SUM(C103:Q103)</f>
        <v>0</v>
      </c>
    </row>
    <row r="104" spans="1:24" x14ac:dyDescent="0.2">
      <c r="A104" s="249"/>
      <c r="B104" s="250"/>
      <c r="C104" s="251"/>
      <c r="D104" s="251"/>
      <c r="E104" s="251"/>
      <c r="F104" s="251"/>
      <c r="G104" s="251"/>
      <c r="H104" s="251"/>
      <c r="I104" s="251"/>
      <c r="J104" s="251"/>
      <c r="K104" s="251"/>
      <c r="L104" s="252"/>
      <c r="M104" s="252"/>
      <c r="N104" s="252"/>
      <c r="O104" s="252"/>
      <c r="P104" s="252"/>
      <c r="Q104" s="252"/>
      <c r="R104" s="253"/>
    </row>
    <row r="105" spans="1:24" ht="13.5" thickBot="1" x14ac:dyDescent="0.25">
      <c r="A105" s="249"/>
      <c r="B105" s="254"/>
      <c r="C105" s="255"/>
      <c r="D105" s="256"/>
      <c r="E105" s="256"/>
      <c r="F105" s="256"/>
      <c r="G105" s="256"/>
      <c r="H105" s="256"/>
      <c r="I105" s="256"/>
      <c r="J105" s="256"/>
      <c r="K105" s="256"/>
      <c r="L105" s="256"/>
      <c r="M105" s="256"/>
      <c r="N105" s="256"/>
      <c r="O105" s="256"/>
      <c r="P105" s="256"/>
      <c r="Q105" s="256"/>
      <c r="R105" s="257">
        <f>SUM(C105:Q105)</f>
        <v>0</v>
      </c>
      <c r="V105" s="15"/>
    </row>
    <row r="106" spans="1:24" ht="13.5" thickBot="1" x14ac:dyDescent="0.25">
      <c r="R106" s="98">
        <f>SUM(R66:R105)</f>
        <v>875165.17</v>
      </c>
      <c r="S106">
        <f>Gráfico!B19</f>
        <v>875165.17</v>
      </c>
      <c r="T106" s="35">
        <f>R106-S106</f>
        <v>0</v>
      </c>
    </row>
  </sheetData>
  <sortState xmlns:xlrd2="http://schemas.microsoft.com/office/spreadsheetml/2017/richdata2" ref="F7:F18">
    <sortCondition ref="F7:F18"/>
  </sortState>
  <mergeCells count="10">
    <mergeCell ref="A6:B6"/>
    <mergeCell ref="A31:B31"/>
    <mergeCell ref="A32:B32"/>
    <mergeCell ref="C31:C32"/>
    <mergeCell ref="C55:C56"/>
    <mergeCell ref="D55:D56"/>
    <mergeCell ref="Q31:Q32"/>
    <mergeCell ref="E55:E56"/>
    <mergeCell ref="F55:F56"/>
    <mergeCell ref="R63:R65"/>
  </mergeCells>
  <phoneticPr fontId="9" type="noConversion"/>
  <pageMargins left="0.74803149606299213" right="0.74803149606299213" top="0.39370078740157483" bottom="0.98425196850393704" header="0" footer="0"/>
  <pageSetup orientation="landscape" r:id="rId1"/>
  <headerFooter alignWithMargins="0"/>
  <ignoredErrors>
    <ignoredError sqref="B100 B89 B85 B81 B77 B73 B69" unlocked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-0.249977111117893"/>
  </sheetPr>
  <dimension ref="A1:AB721"/>
  <sheetViews>
    <sheetView tabSelected="1" zoomScaleNormal="100" workbookViewId="0">
      <pane ySplit="1" topLeftCell="A50" activePane="bottomLeft" state="frozen"/>
      <selection pane="bottomLeft" activeCell="C59" sqref="C59"/>
    </sheetView>
  </sheetViews>
  <sheetFormatPr baseColWidth="10" defaultRowHeight="15" x14ac:dyDescent="0.2"/>
  <cols>
    <col min="1" max="1" width="12.42578125" style="10" bestFit="1" customWidth="1"/>
    <col min="2" max="2" width="45.42578125" style="11" customWidth="1"/>
    <col min="3" max="3" width="16.7109375" style="2" customWidth="1"/>
    <col min="4" max="4" width="13" style="2" bestFit="1" customWidth="1"/>
    <col min="5" max="5" width="15.28515625" style="37" bestFit="1" customWidth="1"/>
    <col min="6" max="14" width="14.7109375" customWidth="1"/>
    <col min="15" max="19" width="23.42578125" customWidth="1"/>
    <col min="20" max="20" width="19.85546875" customWidth="1"/>
    <col min="21" max="21" width="19.7109375" customWidth="1"/>
    <col min="22" max="22" width="28.140625" customWidth="1"/>
    <col min="23" max="25" width="24.7109375" bestFit="1" customWidth="1"/>
    <col min="26" max="26" width="21.85546875" bestFit="1" customWidth="1"/>
    <col min="27" max="27" width="21.7109375" bestFit="1" customWidth="1"/>
    <col min="28" max="28" width="29.42578125" bestFit="1" customWidth="1"/>
  </cols>
  <sheetData>
    <row r="1" spans="1:28" ht="98.25" customHeight="1" thickBot="1" x14ac:dyDescent="0.3">
      <c r="A1" s="211" t="s">
        <v>0</v>
      </c>
      <c r="B1" s="212" t="s">
        <v>1</v>
      </c>
      <c r="C1" s="213" t="s">
        <v>8</v>
      </c>
      <c r="D1" s="214" t="s">
        <v>2</v>
      </c>
      <c r="E1" s="215" t="s">
        <v>3</v>
      </c>
      <c r="F1" s="90"/>
      <c r="G1" s="163" t="s">
        <v>44</v>
      </c>
      <c r="H1" s="164" t="s">
        <v>2</v>
      </c>
      <c r="I1" s="165" t="s">
        <v>44</v>
      </c>
      <c r="J1" s="166" t="s">
        <v>2</v>
      </c>
      <c r="K1" s="258" t="s">
        <v>44</v>
      </c>
      <c r="L1" s="259" t="s">
        <v>2</v>
      </c>
      <c r="M1" s="260" t="s">
        <v>44</v>
      </c>
      <c r="N1" s="261" t="s">
        <v>2</v>
      </c>
    </row>
    <row r="2" spans="1:28" x14ac:dyDescent="0.3">
      <c r="A2" s="187" t="s">
        <v>78</v>
      </c>
      <c r="B2" s="188"/>
      <c r="C2" s="189">
        <v>192457.75242523802</v>
      </c>
      <c r="D2" s="190"/>
      <c r="E2" s="189">
        <f>C2</f>
        <v>192457.75242523802</v>
      </c>
      <c r="F2" s="90"/>
      <c r="G2" s="99">
        <v>105625</v>
      </c>
      <c r="H2" s="100"/>
      <c r="I2" s="192">
        <v>0</v>
      </c>
      <c r="J2" s="101"/>
      <c r="K2" s="102">
        <v>0</v>
      </c>
      <c r="L2" s="103"/>
      <c r="M2" s="99">
        <v>254990.84999999998</v>
      </c>
      <c r="N2" s="104"/>
    </row>
    <row r="3" spans="1:28" s="3" customFormat="1" ht="17.25" x14ac:dyDescent="0.35">
      <c r="A3" s="91"/>
      <c r="B3" s="91"/>
      <c r="C3" s="92"/>
      <c r="D3" s="93"/>
      <c r="E3" s="94"/>
      <c r="F3" s="90"/>
      <c r="G3" s="105"/>
      <c r="H3" s="106"/>
      <c r="I3" s="107"/>
      <c r="J3" s="108"/>
      <c r="K3" s="144"/>
      <c r="L3" s="147"/>
      <c r="M3" s="105"/>
      <c r="N3" s="109"/>
    </row>
    <row r="4" spans="1:28" s="3" customFormat="1" x14ac:dyDescent="0.3">
      <c r="A4" s="296"/>
      <c r="B4" s="297" t="s">
        <v>72</v>
      </c>
      <c r="C4" s="298"/>
      <c r="D4" s="298"/>
      <c r="E4" s="291">
        <f>E2+C4-D4</f>
        <v>192457.75242523802</v>
      </c>
      <c r="F4" s="90"/>
      <c r="G4" s="110"/>
      <c r="H4" s="111"/>
      <c r="I4" s="112"/>
      <c r="J4" s="113"/>
      <c r="K4" s="145"/>
      <c r="L4" s="146"/>
      <c r="M4" s="262">
        <v>15746.56</v>
      </c>
      <c r="N4" s="263"/>
      <c r="O4"/>
      <c r="P4"/>
      <c r="Q4"/>
      <c r="R4"/>
      <c r="S4"/>
      <c r="T4"/>
      <c r="U4"/>
      <c r="V4"/>
      <c r="W4"/>
      <c r="X4"/>
      <c r="Y4"/>
      <c r="Z4"/>
      <c r="AA4"/>
      <c r="AB4"/>
    </row>
    <row r="5" spans="1:28" s="3" customFormat="1" x14ac:dyDescent="0.3">
      <c r="A5" s="9"/>
      <c r="B5" s="128" t="s">
        <v>79</v>
      </c>
      <c r="C5" s="21"/>
      <c r="D5" s="58">
        <v>74253</v>
      </c>
      <c r="E5" s="291">
        <f>E4+C5-D5</f>
        <v>118204.75242523802</v>
      </c>
      <c r="F5" s="90"/>
      <c r="G5" s="110"/>
      <c r="H5" s="111"/>
      <c r="I5" s="112"/>
      <c r="J5" s="113"/>
      <c r="K5" s="145"/>
      <c r="L5" s="146"/>
      <c r="M5" s="262"/>
      <c r="N5" s="263"/>
      <c r="O5"/>
      <c r="P5"/>
      <c r="Q5"/>
      <c r="R5"/>
      <c r="S5"/>
      <c r="T5"/>
      <c r="U5"/>
      <c r="V5"/>
      <c r="W5"/>
      <c r="X5"/>
      <c r="Y5"/>
      <c r="Z5"/>
      <c r="AA5"/>
      <c r="AB5"/>
    </row>
    <row r="6" spans="1:28" s="3" customFormat="1" x14ac:dyDescent="0.3">
      <c r="A6" s="9"/>
      <c r="B6" s="129" t="s">
        <v>80</v>
      </c>
      <c r="C6" s="23"/>
      <c r="D6" s="58">
        <v>127995</v>
      </c>
      <c r="E6" s="291">
        <f>E5+C6-D6</f>
        <v>-9790.2475747619756</v>
      </c>
      <c r="F6" s="90"/>
      <c r="G6" s="110"/>
      <c r="H6" s="111"/>
      <c r="I6" s="112"/>
      <c r="J6" s="113"/>
      <c r="K6" s="136"/>
      <c r="L6" s="146"/>
      <c r="M6" s="262"/>
      <c r="N6" s="263"/>
      <c r="O6"/>
      <c r="P6"/>
      <c r="Q6"/>
      <c r="R6"/>
      <c r="S6"/>
      <c r="T6"/>
      <c r="U6"/>
      <c r="V6"/>
      <c r="W6"/>
      <c r="X6"/>
      <c r="Y6"/>
      <c r="Z6"/>
      <c r="AA6"/>
      <c r="AB6"/>
    </row>
    <row r="7" spans="1:28" s="3" customFormat="1" x14ac:dyDescent="0.3">
      <c r="A7" s="288">
        <v>44755</v>
      </c>
      <c r="B7" s="289" t="s">
        <v>37</v>
      </c>
      <c r="C7" s="290">
        <v>17707.14</v>
      </c>
      <c r="D7" s="290"/>
      <c r="E7" s="291">
        <f t="shared" ref="E7:E76" si="0">E6+C7-D7</f>
        <v>7916.8924252380239</v>
      </c>
      <c r="F7"/>
      <c r="G7" s="110"/>
      <c r="H7" s="111"/>
      <c r="I7" s="112"/>
      <c r="J7" s="113"/>
      <c r="K7" s="136"/>
      <c r="L7" s="146"/>
      <c r="M7" s="262"/>
      <c r="N7" s="263"/>
      <c r="O7"/>
      <c r="P7"/>
      <c r="Q7"/>
      <c r="R7"/>
      <c r="S7"/>
      <c r="T7"/>
      <c r="U7"/>
      <c r="V7"/>
      <c r="W7"/>
      <c r="X7"/>
      <c r="Y7"/>
      <c r="Z7"/>
      <c r="AA7"/>
      <c r="AB7"/>
    </row>
    <row r="8" spans="1:28" s="3" customFormat="1" x14ac:dyDescent="0.3">
      <c r="A8" s="288">
        <v>44755</v>
      </c>
      <c r="B8" s="289" t="s">
        <v>41</v>
      </c>
      <c r="C8" s="290">
        <v>3090.34</v>
      </c>
      <c r="D8" s="290"/>
      <c r="E8" s="291">
        <f t="shared" si="0"/>
        <v>11007.232425238024</v>
      </c>
      <c r="F8"/>
      <c r="G8" s="110"/>
      <c r="H8" s="111"/>
      <c r="I8" s="112"/>
      <c r="J8" s="113"/>
      <c r="K8" s="136"/>
      <c r="L8" s="146"/>
      <c r="M8" s="262"/>
      <c r="N8" s="263"/>
      <c r="O8"/>
      <c r="P8"/>
      <c r="Q8"/>
      <c r="R8"/>
      <c r="S8"/>
      <c r="T8"/>
      <c r="U8"/>
      <c r="V8"/>
      <c r="W8"/>
      <c r="X8"/>
      <c r="Y8"/>
      <c r="Z8"/>
      <c r="AA8"/>
      <c r="AB8"/>
    </row>
    <row r="9" spans="1:28" s="3" customFormat="1" x14ac:dyDescent="0.3">
      <c r="A9" s="288">
        <v>44760</v>
      </c>
      <c r="B9" s="289" t="s">
        <v>43</v>
      </c>
      <c r="C9" s="290">
        <v>13852.08</v>
      </c>
      <c r="D9" s="290"/>
      <c r="E9" s="291">
        <f t="shared" si="0"/>
        <v>24859.312425238022</v>
      </c>
      <c r="F9"/>
      <c r="G9" s="110"/>
      <c r="H9" s="111"/>
      <c r="I9" s="112"/>
      <c r="J9" s="113"/>
      <c r="K9" s="136"/>
      <c r="L9" s="146"/>
      <c r="M9" s="262"/>
      <c r="N9" s="263"/>
      <c r="O9"/>
      <c r="P9"/>
      <c r="Q9"/>
      <c r="R9"/>
      <c r="S9"/>
      <c r="T9"/>
      <c r="U9"/>
      <c r="V9"/>
    </row>
    <row r="10" spans="1:28" s="3" customFormat="1" x14ac:dyDescent="0.3">
      <c r="A10" s="288">
        <v>44762</v>
      </c>
      <c r="B10" s="289" t="s">
        <v>74</v>
      </c>
      <c r="C10" s="290">
        <v>9234.7199999999993</v>
      </c>
      <c r="D10" s="290"/>
      <c r="E10" s="291">
        <f t="shared" si="0"/>
        <v>34094.032425238023</v>
      </c>
      <c r="F10" s="35"/>
      <c r="G10" s="110"/>
      <c r="H10" s="111"/>
      <c r="I10" s="112"/>
      <c r="J10" s="113"/>
      <c r="K10" s="136"/>
      <c r="L10" s="146"/>
      <c r="M10" s="262"/>
      <c r="N10" s="263"/>
      <c r="O10"/>
      <c r="P10"/>
      <c r="Q10"/>
      <c r="R10"/>
      <c r="S10"/>
      <c r="T10"/>
      <c r="U10"/>
      <c r="V10"/>
    </row>
    <row r="11" spans="1:28" s="3" customFormat="1" x14ac:dyDescent="0.3">
      <c r="A11" s="288">
        <v>44762</v>
      </c>
      <c r="B11" s="289" t="s">
        <v>62</v>
      </c>
      <c r="C11" s="290">
        <v>23086.799999999999</v>
      </c>
      <c r="D11" s="290"/>
      <c r="E11" s="291">
        <f t="shared" si="0"/>
        <v>57180.832425238026</v>
      </c>
      <c r="F11" s="35"/>
      <c r="G11" s="110"/>
      <c r="H11" s="111"/>
      <c r="I11" s="112"/>
      <c r="J11" s="113"/>
      <c r="K11" s="136"/>
      <c r="L11" s="146"/>
      <c r="M11" s="262"/>
      <c r="N11" s="263"/>
      <c r="O11"/>
      <c r="P11"/>
      <c r="Q11"/>
      <c r="R11"/>
      <c r="S11"/>
      <c r="T11"/>
      <c r="U11"/>
      <c r="V11"/>
    </row>
    <row r="12" spans="1:28" s="3" customFormat="1" x14ac:dyDescent="0.3">
      <c r="A12" s="288">
        <v>44762</v>
      </c>
      <c r="B12" s="289" t="s">
        <v>38</v>
      </c>
      <c r="C12" s="290">
        <v>23177.55</v>
      </c>
      <c r="D12" s="290"/>
      <c r="E12" s="291">
        <f t="shared" si="0"/>
        <v>80358.382425238029</v>
      </c>
      <c r="F12" s="35"/>
      <c r="G12" s="110"/>
      <c r="H12" s="111"/>
      <c r="I12" s="112"/>
      <c r="J12" s="113"/>
      <c r="K12" s="136"/>
      <c r="L12" s="146"/>
      <c r="M12" s="262"/>
      <c r="N12" s="263"/>
      <c r="O12"/>
      <c r="P12"/>
      <c r="Q12"/>
      <c r="R12"/>
      <c r="S12"/>
      <c r="T12"/>
      <c r="U12"/>
      <c r="V12"/>
    </row>
    <row r="13" spans="1:28" s="3" customFormat="1" x14ac:dyDescent="0.3">
      <c r="A13" s="288">
        <v>44763</v>
      </c>
      <c r="B13" s="289" t="s">
        <v>40</v>
      </c>
      <c r="C13" s="290">
        <v>33860.639999999999</v>
      </c>
      <c r="D13" s="290"/>
      <c r="E13" s="291">
        <f t="shared" si="0"/>
        <v>114219.02242523803</v>
      </c>
      <c r="F13" s="35"/>
      <c r="G13" s="110"/>
      <c r="H13" s="111"/>
      <c r="I13" s="112"/>
      <c r="J13" s="113"/>
      <c r="K13" s="136"/>
      <c r="L13" s="146"/>
      <c r="M13" s="262"/>
      <c r="N13" s="263"/>
      <c r="O13"/>
      <c r="P13"/>
      <c r="Q13"/>
      <c r="R13"/>
      <c r="S13"/>
      <c r="T13"/>
      <c r="U13"/>
      <c r="V13"/>
    </row>
    <row r="14" spans="1:28" s="3" customFormat="1" x14ac:dyDescent="0.3">
      <c r="A14" s="288">
        <v>44764</v>
      </c>
      <c r="B14" s="289" t="s">
        <v>71</v>
      </c>
      <c r="C14" s="290">
        <v>40017.120000000003</v>
      </c>
      <c r="D14" s="290"/>
      <c r="E14" s="291">
        <f t="shared" si="0"/>
        <v>154236.14242523804</v>
      </c>
      <c r="F14" s="35"/>
      <c r="G14" s="110"/>
      <c r="H14" s="111"/>
      <c r="I14" s="112"/>
      <c r="J14" s="113"/>
      <c r="K14" s="136"/>
      <c r="L14" s="146"/>
      <c r="M14" s="262"/>
      <c r="N14" s="263"/>
      <c r="O14"/>
      <c r="P14"/>
      <c r="Q14"/>
      <c r="R14"/>
      <c r="S14"/>
      <c r="T14"/>
      <c r="U14"/>
      <c r="V14"/>
    </row>
    <row r="15" spans="1:28" s="3" customFormat="1" x14ac:dyDescent="0.3">
      <c r="A15" s="288">
        <v>44764</v>
      </c>
      <c r="B15" s="289" t="s">
        <v>41</v>
      </c>
      <c r="C15" s="290">
        <v>3078.24</v>
      </c>
      <c r="D15" s="290"/>
      <c r="E15" s="291">
        <f t="shared" si="0"/>
        <v>157314.38242523803</v>
      </c>
      <c r="F15" s="35"/>
      <c r="G15" s="110"/>
      <c r="H15" s="111"/>
      <c r="I15" s="112"/>
      <c r="J15" s="113"/>
      <c r="K15" s="136"/>
      <c r="L15" s="146"/>
      <c r="M15" s="262"/>
      <c r="N15" s="263"/>
      <c r="O15"/>
      <c r="P15"/>
      <c r="Q15"/>
      <c r="R15"/>
      <c r="S15"/>
      <c r="T15"/>
      <c r="U15"/>
      <c r="V15"/>
    </row>
    <row r="16" spans="1:28" s="3" customFormat="1" x14ac:dyDescent="0.3">
      <c r="A16" s="288">
        <v>44771</v>
      </c>
      <c r="B16" s="289" t="s">
        <v>57</v>
      </c>
      <c r="C16" s="290">
        <v>40017.120000000003</v>
      </c>
      <c r="D16" s="290"/>
      <c r="E16" s="291">
        <f t="shared" si="0"/>
        <v>197331.50242523802</v>
      </c>
      <c r="F16" s="35"/>
      <c r="G16" s="110"/>
      <c r="H16" s="111"/>
      <c r="I16" s="112"/>
      <c r="J16" s="113"/>
      <c r="K16" s="136"/>
      <c r="L16" s="146"/>
      <c r="M16" s="262"/>
      <c r="N16" s="263"/>
      <c r="O16"/>
      <c r="P16"/>
      <c r="Q16"/>
      <c r="R16"/>
      <c r="S16"/>
      <c r="T16"/>
      <c r="U16"/>
      <c r="V16"/>
    </row>
    <row r="17" spans="1:22" s="3" customFormat="1" x14ac:dyDescent="0.3">
      <c r="A17" s="288">
        <v>44771</v>
      </c>
      <c r="B17" s="289" t="s">
        <v>42</v>
      </c>
      <c r="C17" s="290">
        <v>23086.799999999999</v>
      </c>
      <c r="D17" s="290"/>
      <c r="E17" s="291">
        <f t="shared" si="0"/>
        <v>220418.30242523801</v>
      </c>
      <c r="F17" s="35"/>
      <c r="G17" s="110"/>
      <c r="H17" s="111"/>
      <c r="I17" s="112"/>
      <c r="J17" s="113"/>
      <c r="K17" s="137"/>
      <c r="L17" s="146"/>
      <c r="M17" s="262"/>
      <c r="N17" s="263"/>
      <c r="O17"/>
      <c r="P17"/>
      <c r="Q17"/>
      <c r="R17"/>
      <c r="S17"/>
      <c r="T17"/>
      <c r="U17"/>
      <c r="V17"/>
    </row>
    <row r="18" spans="1:22" s="3" customFormat="1" x14ac:dyDescent="0.3">
      <c r="A18" s="4"/>
      <c r="B18" s="292" t="s">
        <v>83</v>
      </c>
      <c r="C18" s="22"/>
      <c r="D18" s="22">
        <v>42472.08</v>
      </c>
      <c r="E18" s="291">
        <f t="shared" si="0"/>
        <v>177946.222425238</v>
      </c>
      <c r="F18" s="35"/>
      <c r="G18" s="110"/>
      <c r="H18" s="111"/>
      <c r="I18" s="112"/>
      <c r="J18" s="113"/>
      <c r="K18" s="137"/>
      <c r="L18" s="146"/>
      <c r="M18" s="262"/>
      <c r="N18" s="263"/>
      <c r="O18"/>
      <c r="P18"/>
      <c r="Q18"/>
      <c r="R18"/>
      <c r="S18"/>
      <c r="T18"/>
      <c r="U18"/>
      <c r="V18"/>
    </row>
    <row r="19" spans="1:22" s="3" customFormat="1" x14ac:dyDescent="0.3">
      <c r="A19" s="4"/>
      <c r="B19" s="293" t="s">
        <v>84</v>
      </c>
      <c r="C19" s="294">
        <v>0</v>
      </c>
      <c r="D19" s="295"/>
      <c r="E19" s="291">
        <f t="shared" si="0"/>
        <v>177946.222425238</v>
      </c>
      <c r="F19" s="35"/>
      <c r="G19" s="110"/>
      <c r="H19" s="111"/>
      <c r="I19" s="112"/>
      <c r="J19" s="113"/>
      <c r="K19" s="137"/>
      <c r="L19" s="146"/>
      <c r="M19" s="262"/>
      <c r="N19" s="263"/>
      <c r="O19"/>
      <c r="P19"/>
      <c r="Q19"/>
      <c r="R19"/>
      <c r="S19"/>
      <c r="T19"/>
      <c r="U19"/>
      <c r="V19"/>
    </row>
    <row r="20" spans="1:22" s="3" customFormat="1" x14ac:dyDescent="0.3">
      <c r="A20" s="4"/>
      <c r="B20" s="293" t="s">
        <v>85</v>
      </c>
      <c r="C20" s="294">
        <f>72.17*161</f>
        <v>11619.37</v>
      </c>
      <c r="D20" s="295"/>
      <c r="E20" s="135">
        <f t="shared" si="0"/>
        <v>189565.59242523799</v>
      </c>
      <c r="F20" s="35"/>
      <c r="G20" s="110"/>
      <c r="H20" s="111"/>
      <c r="I20" s="112"/>
      <c r="J20" s="113"/>
      <c r="K20" s="137"/>
      <c r="L20" s="146"/>
      <c r="M20" s="262"/>
      <c r="N20" s="263"/>
      <c r="O20"/>
      <c r="P20"/>
      <c r="Q20"/>
      <c r="R20"/>
      <c r="S20"/>
      <c r="T20"/>
      <c r="U20"/>
      <c r="V20"/>
    </row>
    <row r="21" spans="1:22" s="3" customFormat="1" x14ac:dyDescent="0.3">
      <c r="A21" s="9"/>
      <c r="B21" s="128" t="s">
        <v>86</v>
      </c>
      <c r="C21" s="21"/>
      <c r="D21" s="58">
        <v>77115</v>
      </c>
      <c r="E21" s="291">
        <f t="shared" si="0"/>
        <v>112450.59242523799</v>
      </c>
      <c r="F21" s="35"/>
      <c r="G21" s="110"/>
      <c r="H21" s="111"/>
      <c r="I21" s="112"/>
      <c r="J21" s="113"/>
      <c r="K21" s="137"/>
      <c r="L21" s="146"/>
      <c r="M21" s="262"/>
      <c r="N21" s="263"/>
      <c r="O21"/>
      <c r="P21"/>
      <c r="Q21"/>
      <c r="R21"/>
      <c r="S21"/>
      <c r="T21"/>
      <c r="U21"/>
      <c r="V21"/>
    </row>
    <row r="22" spans="1:22" s="3" customFormat="1" x14ac:dyDescent="0.3">
      <c r="A22" s="9"/>
      <c r="B22" s="129" t="s">
        <v>87</v>
      </c>
      <c r="C22" s="23"/>
      <c r="D22" s="58">
        <v>165837</v>
      </c>
      <c r="E22" s="291">
        <f t="shared" si="0"/>
        <v>-53386.407574762008</v>
      </c>
      <c r="F22" s="35"/>
      <c r="G22" s="110"/>
      <c r="H22" s="111"/>
      <c r="I22" s="112"/>
      <c r="J22" s="113"/>
      <c r="K22" s="137"/>
      <c r="L22" s="146"/>
      <c r="M22" s="262"/>
      <c r="N22" s="263"/>
      <c r="O22"/>
      <c r="P22"/>
      <c r="Q22"/>
      <c r="R22"/>
      <c r="S22"/>
      <c r="T22"/>
      <c r="U22"/>
      <c r="V22"/>
    </row>
    <row r="23" spans="1:22" s="3" customFormat="1" x14ac:dyDescent="0.3">
      <c r="A23" s="288">
        <v>44785</v>
      </c>
      <c r="B23" s="289" t="s">
        <v>60</v>
      </c>
      <c r="C23" s="290">
        <v>23086.799999999999</v>
      </c>
      <c r="D23" s="290"/>
      <c r="E23" s="291">
        <f t="shared" si="0"/>
        <v>-30299.607574762009</v>
      </c>
      <c r="F23" s="35"/>
      <c r="G23" s="110"/>
      <c r="H23" s="111"/>
      <c r="I23" s="112"/>
      <c r="J23" s="113"/>
      <c r="K23" s="137"/>
      <c r="L23" s="146"/>
      <c r="M23" s="262"/>
      <c r="N23" s="263"/>
      <c r="O23"/>
      <c r="P23"/>
      <c r="Q23"/>
      <c r="R23"/>
      <c r="S23"/>
      <c r="T23"/>
      <c r="U23"/>
      <c r="V23"/>
    </row>
    <row r="24" spans="1:22" s="3" customFormat="1" x14ac:dyDescent="0.3">
      <c r="A24" s="288">
        <v>44789</v>
      </c>
      <c r="B24" s="289" t="s">
        <v>43</v>
      </c>
      <c r="C24" s="290">
        <v>16639.919999999998</v>
      </c>
      <c r="D24" s="290"/>
      <c r="E24" s="291">
        <f t="shared" si="0"/>
        <v>-13659.687574762011</v>
      </c>
      <c r="F24" s="35"/>
      <c r="G24" s="110"/>
      <c r="H24" s="111"/>
      <c r="I24" s="112"/>
      <c r="J24" s="113"/>
      <c r="K24" s="137"/>
      <c r="L24" s="146"/>
      <c r="M24" s="262"/>
      <c r="N24" s="263"/>
      <c r="O24"/>
      <c r="P24"/>
      <c r="Q24"/>
      <c r="R24"/>
      <c r="S24"/>
      <c r="T24"/>
      <c r="U24"/>
      <c r="V24"/>
    </row>
    <row r="25" spans="1:22" s="3" customFormat="1" x14ac:dyDescent="0.3">
      <c r="A25" s="288">
        <v>44795</v>
      </c>
      <c r="B25" s="289" t="s">
        <v>40</v>
      </c>
      <c r="C25" s="290">
        <v>40675.360000000001</v>
      </c>
      <c r="D25" s="290"/>
      <c r="E25" s="291">
        <f t="shared" si="0"/>
        <v>27015.67242523799</v>
      </c>
      <c r="F25" s="35"/>
      <c r="G25" s="110"/>
      <c r="H25" s="111"/>
      <c r="I25" s="112"/>
      <c r="J25" s="113"/>
      <c r="K25" s="137"/>
      <c r="L25" s="146"/>
      <c r="M25" s="262"/>
      <c r="N25" s="263"/>
      <c r="O25"/>
      <c r="P25"/>
      <c r="Q25"/>
      <c r="R25"/>
      <c r="S25"/>
      <c r="T25"/>
      <c r="U25"/>
      <c r="V25"/>
    </row>
    <row r="26" spans="1:22" s="3" customFormat="1" x14ac:dyDescent="0.3">
      <c r="A26" s="288">
        <v>44798</v>
      </c>
      <c r="B26" s="289" t="s">
        <v>74</v>
      </c>
      <c r="C26" s="290">
        <v>11093.28</v>
      </c>
      <c r="D26" s="290"/>
      <c r="E26" s="291">
        <f t="shared" si="0"/>
        <v>38108.952425237992</v>
      </c>
      <c r="F26" s="35"/>
      <c r="G26" s="110"/>
      <c r="H26" s="111"/>
      <c r="I26" s="112"/>
      <c r="J26" s="113"/>
      <c r="K26" s="137"/>
      <c r="L26" s="146"/>
      <c r="M26" s="262"/>
      <c r="N26" s="263"/>
      <c r="O26"/>
      <c r="P26"/>
      <c r="Q26"/>
      <c r="R26"/>
      <c r="S26"/>
      <c r="T26"/>
      <c r="U26"/>
      <c r="V26"/>
    </row>
    <row r="27" spans="1:22" s="3" customFormat="1" x14ac:dyDescent="0.3">
      <c r="A27" s="288">
        <v>44799</v>
      </c>
      <c r="B27" s="289" t="s">
        <v>62</v>
      </c>
      <c r="C27" s="290">
        <v>27733.200000000001</v>
      </c>
      <c r="D27" s="290"/>
      <c r="E27" s="291">
        <f t="shared" si="0"/>
        <v>65842.15242523799</v>
      </c>
      <c r="F27" s="35"/>
      <c r="G27" s="110"/>
      <c r="H27" s="111"/>
      <c r="I27" s="112"/>
      <c r="J27" s="113"/>
      <c r="K27" s="137"/>
      <c r="L27" s="146"/>
      <c r="M27" s="262"/>
      <c r="N27" s="263"/>
      <c r="O27"/>
      <c r="P27"/>
      <c r="Q27"/>
      <c r="R27"/>
      <c r="S27"/>
      <c r="T27"/>
      <c r="U27"/>
      <c r="V27"/>
    </row>
    <row r="28" spans="1:22" s="3" customFormat="1" x14ac:dyDescent="0.3">
      <c r="A28" s="296"/>
      <c r="B28" s="297" t="s">
        <v>72</v>
      </c>
      <c r="C28" s="298"/>
      <c r="D28" s="298"/>
      <c r="E28" s="291">
        <f t="shared" si="0"/>
        <v>65842.15242523799</v>
      </c>
      <c r="F28" s="35"/>
      <c r="G28" s="110"/>
      <c r="H28" s="111"/>
      <c r="I28" s="112"/>
      <c r="J28" s="113"/>
      <c r="K28" s="137"/>
      <c r="L28" s="146"/>
      <c r="M28" s="262">
        <v>18172.79</v>
      </c>
      <c r="N28" s="263"/>
      <c r="O28"/>
      <c r="P28"/>
      <c r="Q28"/>
      <c r="R28"/>
      <c r="S28"/>
      <c r="T28"/>
      <c r="U28"/>
      <c r="V28"/>
    </row>
    <row r="29" spans="1:22" s="3" customFormat="1" x14ac:dyDescent="0.3">
      <c r="A29" s="288">
        <v>44804</v>
      </c>
      <c r="B29" s="289" t="s">
        <v>57</v>
      </c>
      <c r="C29" s="290">
        <v>48070.879999999997</v>
      </c>
      <c r="D29" s="290"/>
      <c r="E29" s="291">
        <f t="shared" si="0"/>
        <v>113913.03242523799</v>
      </c>
      <c r="F29" s="35"/>
      <c r="G29" s="110"/>
      <c r="H29" s="111"/>
      <c r="I29" s="112"/>
      <c r="J29" s="113"/>
      <c r="K29" s="137"/>
      <c r="L29" s="146"/>
      <c r="M29" s="262"/>
      <c r="N29" s="263"/>
      <c r="O29"/>
      <c r="P29"/>
      <c r="Q29"/>
      <c r="R29"/>
      <c r="S29"/>
      <c r="T29"/>
      <c r="U29"/>
      <c r="V29"/>
    </row>
    <row r="30" spans="1:22" s="3" customFormat="1" x14ac:dyDescent="0.3">
      <c r="A30" s="288">
        <v>44804</v>
      </c>
      <c r="B30" s="289" t="s">
        <v>41</v>
      </c>
      <c r="C30" s="290">
        <v>3697.76</v>
      </c>
      <c r="D30" s="290"/>
      <c r="E30" s="291">
        <f t="shared" si="0"/>
        <v>117610.79242523799</v>
      </c>
      <c r="F30" s="35"/>
      <c r="G30" s="110"/>
      <c r="H30" s="111"/>
      <c r="I30" s="112"/>
      <c r="J30" s="113"/>
      <c r="K30" s="137"/>
      <c r="L30" s="146"/>
      <c r="M30" s="262"/>
      <c r="N30" s="263"/>
      <c r="O30"/>
      <c r="P30"/>
      <c r="Q30"/>
      <c r="R30"/>
      <c r="S30"/>
      <c r="T30"/>
      <c r="U30"/>
      <c r="V30"/>
    </row>
    <row r="31" spans="1:22" s="3" customFormat="1" x14ac:dyDescent="0.3">
      <c r="A31" s="4"/>
      <c r="B31" s="292" t="s">
        <v>88</v>
      </c>
      <c r="C31" s="22"/>
      <c r="D31" s="22">
        <v>51019.92</v>
      </c>
      <c r="E31" s="291">
        <f t="shared" si="0"/>
        <v>66590.872425237991</v>
      </c>
      <c r="F31" s="35"/>
      <c r="G31" s="110"/>
      <c r="H31" s="111"/>
      <c r="I31" s="112"/>
      <c r="J31" s="113"/>
      <c r="K31" s="137"/>
      <c r="L31" s="146"/>
      <c r="M31" s="262"/>
      <c r="N31" s="263"/>
      <c r="O31"/>
      <c r="P31"/>
      <c r="Q31"/>
      <c r="R31"/>
      <c r="S31"/>
      <c r="T31"/>
      <c r="U31"/>
      <c r="V31"/>
    </row>
    <row r="32" spans="1:22" s="3" customFormat="1" x14ac:dyDescent="0.3">
      <c r="A32" s="4"/>
      <c r="B32" s="293" t="s">
        <v>89</v>
      </c>
      <c r="C32" s="294">
        <v>0</v>
      </c>
      <c r="D32" s="295"/>
      <c r="E32" s="291">
        <f t="shared" si="0"/>
        <v>66590.872425237991</v>
      </c>
      <c r="F32" s="35"/>
      <c r="G32" s="110"/>
      <c r="H32" s="111"/>
      <c r="I32" s="112"/>
      <c r="J32" s="113"/>
      <c r="K32" s="137"/>
      <c r="L32" s="146"/>
      <c r="M32" s="262"/>
      <c r="N32" s="263"/>
      <c r="O32"/>
      <c r="P32"/>
      <c r="Q32"/>
      <c r="R32"/>
      <c r="S32"/>
      <c r="T32"/>
      <c r="U32"/>
      <c r="V32"/>
    </row>
    <row r="33" spans="1:22" s="3" customFormat="1" x14ac:dyDescent="0.3">
      <c r="A33" s="4"/>
      <c r="B33" s="293" t="s">
        <v>90</v>
      </c>
      <c r="C33" s="294">
        <f>64.25*161</f>
        <v>10344.25</v>
      </c>
      <c r="D33" s="295"/>
      <c r="E33" s="135">
        <f t="shared" si="0"/>
        <v>76935.122425237991</v>
      </c>
      <c r="F33" s="35"/>
      <c r="G33" s="110"/>
      <c r="H33" s="111"/>
      <c r="I33" s="112"/>
      <c r="J33" s="113"/>
      <c r="K33" s="137"/>
      <c r="L33" s="146"/>
      <c r="M33" s="262"/>
      <c r="N33" s="263"/>
      <c r="O33"/>
      <c r="P33"/>
      <c r="Q33"/>
      <c r="R33"/>
      <c r="S33"/>
      <c r="T33"/>
      <c r="U33"/>
      <c r="V33"/>
    </row>
    <row r="34" spans="1:22" s="3" customFormat="1" x14ac:dyDescent="0.3">
      <c r="A34" s="288">
        <v>44813</v>
      </c>
      <c r="B34" s="289" t="s">
        <v>71</v>
      </c>
      <c r="C34" s="290">
        <v>48070.879999999997</v>
      </c>
      <c r="D34" s="290"/>
      <c r="E34" s="291">
        <f t="shared" si="0"/>
        <v>125006.002425238</v>
      </c>
      <c r="F34" s="35"/>
      <c r="G34" s="110"/>
      <c r="H34" s="111"/>
      <c r="I34" s="112"/>
      <c r="J34" s="113"/>
      <c r="K34" s="137"/>
      <c r="L34" s="146"/>
      <c r="M34" s="262"/>
      <c r="N34" s="263"/>
      <c r="O34"/>
      <c r="P34"/>
      <c r="Q34"/>
      <c r="R34"/>
      <c r="S34"/>
      <c r="T34"/>
      <c r="U34"/>
      <c r="V34"/>
    </row>
    <row r="35" spans="1:22" s="3" customFormat="1" x14ac:dyDescent="0.3">
      <c r="A35" s="9"/>
      <c r="B35" s="128" t="s">
        <v>91</v>
      </c>
      <c r="C35" s="21"/>
      <c r="D35" s="58">
        <v>65826</v>
      </c>
      <c r="E35" s="291">
        <f t="shared" si="0"/>
        <v>59180.002425237995</v>
      </c>
      <c r="F35" s="35"/>
      <c r="G35" s="110"/>
      <c r="H35" s="111"/>
      <c r="I35" s="112"/>
      <c r="J35" s="113"/>
      <c r="K35" s="137"/>
      <c r="L35" s="146"/>
      <c r="M35" s="262"/>
      <c r="N35" s="263"/>
      <c r="O35"/>
      <c r="P35"/>
      <c r="Q35"/>
      <c r="R35"/>
      <c r="S35"/>
      <c r="T35"/>
      <c r="U35"/>
      <c r="V35"/>
    </row>
    <row r="36" spans="1:22" s="3" customFormat="1" x14ac:dyDescent="0.3">
      <c r="A36" s="9"/>
      <c r="B36" s="129" t="s">
        <v>92</v>
      </c>
      <c r="C36" s="23"/>
      <c r="D36" s="58">
        <v>131016</v>
      </c>
      <c r="E36" s="291">
        <f t="shared" si="0"/>
        <v>-71835.997574762005</v>
      </c>
      <c r="F36" s="35"/>
      <c r="G36" s="110"/>
      <c r="H36" s="111"/>
      <c r="I36" s="112"/>
      <c r="J36" s="113"/>
      <c r="K36" s="137"/>
      <c r="L36" s="146"/>
      <c r="M36" s="262"/>
      <c r="N36" s="263"/>
      <c r="O36"/>
      <c r="P36"/>
      <c r="Q36"/>
      <c r="R36"/>
      <c r="S36"/>
      <c r="T36"/>
      <c r="U36"/>
      <c r="V36"/>
    </row>
    <row r="37" spans="1:22" s="3" customFormat="1" x14ac:dyDescent="0.3">
      <c r="A37" s="288">
        <v>44816</v>
      </c>
      <c r="B37" s="289" t="s">
        <v>42</v>
      </c>
      <c r="C37" s="290">
        <v>27733.200000000001</v>
      </c>
      <c r="D37" s="290"/>
      <c r="E37" s="291">
        <f t="shared" si="0"/>
        <v>-44102.797574762008</v>
      </c>
      <c r="F37" s="35"/>
      <c r="G37" s="110"/>
      <c r="H37" s="111"/>
      <c r="I37" s="112"/>
      <c r="J37" s="113"/>
      <c r="K37" s="137"/>
      <c r="L37" s="146"/>
      <c r="M37" s="262"/>
      <c r="N37" s="263"/>
      <c r="O37"/>
      <c r="P37"/>
      <c r="Q37"/>
      <c r="R37"/>
      <c r="S37"/>
      <c r="T37"/>
      <c r="U37"/>
      <c r="V37"/>
    </row>
    <row r="38" spans="1:22" s="3" customFormat="1" x14ac:dyDescent="0.3">
      <c r="A38" s="288">
        <v>44823</v>
      </c>
      <c r="B38" s="289" t="s">
        <v>43</v>
      </c>
      <c r="C38" s="290">
        <v>13481.82</v>
      </c>
      <c r="D38" s="290"/>
      <c r="E38" s="291">
        <f t="shared" si="0"/>
        <v>-30620.977574762008</v>
      </c>
      <c r="F38" s="35"/>
      <c r="G38" s="110"/>
      <c r="H38" s="111"/>
      <c r="I38" s="112"/>
      <c r="J38" s="113"/>
      <c r="K38" s="137"/>
      <c r="L38" s="146"/>
      <c r="M38" s="262"/>
      <c r="N38" s="263"/>
      <c r="O38"/>
      <c r="P38"/>
      <c r="Q38"/>
      <c r="R38"/>
      <c r="S38"/>
      <c r="T38"/>
      <c r="U38"/>
      <c r="V38"/>
    </row>
    <row r="39" spans="1:22" s="3" customFormat="1" x14ac:dyDescent="0.3">
      <c r="A39" s="288">
        <v>44830</v>
      </c>
      <c r="B39" s="289" t="s">
        <v>74</v>
      </c>
      <c r="C39" s="290">
        <v>8987.8799999999992</v>
      </c>
      <c r="D39" s="290"/>
      <c r="E39" s="291">
        <f t="shared" si="0"/>
        <v>-21633.09757476201</v>
      </c>
      <c r="F39" s="35"/>
      <c r="G39" s="110"/>
      <c r="H39" s="111"/>
      <c r="I39" s="112"/>
      <c r="J39" s="113"/>
      <c r="K39" s="137"/>
      <c r="L39" s="146"/>
      <c r="M39" s="262"/>
      <c r="N39" s="263"/>
      <c r="O39"/>
      <c r="P39"/>
      <c r="Q39"/>
      <c r="R39"/>
      <c r="S39"/>
      <c r="T39"/>
      <c r="U39"/>
      <c r="V39"/>
    </row>
    <row r="40" spans="1:22" s="3" customFormat="1" x14ac:dyDescent="0.3">
      <c r="A40" s="288">
        <v>44833</v>
      </c>
      <c r="B40" s="289" t="s">
        <v>57</v>
      </c>
      <c r="C40" s="290">
        <v>38947.480000000003</v>
      </c>
      <c r="D40" s="290"/>
      <c r="E40" s="291">
        <f t="shared" si="0"/>
        <v>17314.382425237993</v>
      </c>
      <c r="F40" s="35"/>
      <c r="G40" s="110"/>
      <c r="H40" s="111"/>
      <c r="I40" s="112"/>
      <c r="J40" s="113"/>
      <c r="K40" s="137"/>
      <c r="L40" s="146"/>
      <c r="M40" s="262"/>
      <c r="N40" s="263"/>
      <c r="O40"/>
      <c r="P40"/>
      <c r="Q40"/>
      <c r="R40"/>
      <c r="S40"/>
      <c r="T40"/>
      <c r="U40"/>
      <c r="V40"/>
    </row>
    <row r="41" spans="1:22" s="3" customFormat="1" x14ac:dyDescent="0.3">
      <c r="A41" s="288">
        <v>44834</v>
      </c>
      <c r="B41" s="289" t="s">
        <v>40</v>
      </c>
      <c r="C41" s="290">
        <v>32955.56</v>
      </c>
      <c r="D41" s="290"/>
      <c r="E41" s="291">
        <f t="shared" si="0"/>
        <v>50269.94242523799</v>
      </c>
      <c r="F41" s="35"/>
      <c r="G41" s="110"/>
      <c r="H41" s="111"/>
      <c r="I41" s="112"/>
      <c r="J41" s="113"/>
      <c r="K41" s="137"/>
      <c r="L41" s="146"/>
      <c r="M41" s="262"/>
      <c r="N41" s="263"/>
      <c r="O41"/>
      <c r="P41"/>
      <c r="Q41"/>
      <c r="R41"/>
      <c r="S41"/>
      <c r="T41"/>
      <c r="U41"/>
      <c r="V41"/>
    </row>
    <row r="42" spans="1:22" s="3" customFormat="1" x14ac:dyDescent="0.3">
      <c r="A42" s="288">
        <v>44834</v>
      </c>
      <c r="B42" s="289" t="s">
        <v>41</v>
      </c>
      <c r="C42" s="290">
        <v>2995.96</v>
      </c>
      <c r="D42" s="290"/>
      <c r="E42" s="291">
        <f t="shared" si="0"/>
        <v>53265.90242523799</v>
      </c>
      <c r="F42" s="35"/>
      <c r="G42" s="110"/>
      <c r="H42" s="111"/>
      <c r="I42" s="112"/>
      <c r="J42" s="113"/>
      <c r="K42" s="137"/>
      <c r="L42" s="146"/>
      <c r="M42" s="262"/>
      <c r="N42" s="263"/>
      <c r="O42"/>
      <c r="P42"/>
      <c r="Q42"/>
      <c r="R42"/>
      <c r="S42"/>
      <c r="T42"/>
      <c r="U42"/>
      <c r="V42"/>
    </row>
    <row r="43" spans="1:22" s="3" customFormat="1" x14ac:dyDescent="0.3">
      <c r="A43" s="4"/>
      <c r="B43" s="292" t="s">
        <v>93</v>
      </c>
      <c r="C43" s="22"/>
      <c r="D43" s="22">
        <v>41336.82</v>
      </c>
      <c r="E43" s="291">
        <f t="shared" si="0"/>
        <v>11929.08242523799</v>
      </c>
      <c r="F43" s="35"/>
      <c r="G43" s="110"/>
      <c r="H43" s="111"/>
      <c r="I43" s="112"/>
      <c r="J43" s="113"/>
      <c r="K43" s="137"/>
      <c r="L43" s="146"/>
      <c r="M43" s="262"/>
      <c r="N43" s="263"/>
      <c r="O43"/>
      <c r="P43"/>
      <c r="Q43"/>
      <c r="R43"/>
      <c r="S43"/>
      <c r="T43"/>
      <c r="U43"/>
      <c r="V43"/>
    </row>
    <row r="44" spans="1:22" s="3" customFormat="1" x14ac:dyDescent="0.3">
      <c r="A44" s="4"/>
      <c r="B44" s="293" t="s">
        <v>94</v>
      </c>
      <c r="C44" s="294">
        <v>0</v>
      </c>
      <c r="D44" s="295"/>
      <c r="E44" s="291">
        <f t="shared" si="0"/>
        <v>11929.08242523799</v>
      </c>
      <c r="F44" s="35"/>
      <c r="G44" s="110"/>
      <c r="H44" s="111"/>
      <c r="I44" s="112"/>
      <c r="J44" s="113"/>
      <c r="K44" s="137"/>
      <c r="L44" s="146"/>
      <c r="M44" s="262"/>
      <c r="N44" s="263"/>
      <c r="O44"/>
      <c r="P44"/>
      <c r="Q44"/>
      <c r="R44"/>
      <c r="S44"/>
      <c r="T44"/>
      <c r="U44"/>
      <c r="V44"/>
    </row>
    <row r="45" spans="1:22" s="3" customFormat="1" x14ac:dyDescent="0.3">
      <c r="A45" s="4"/>
      <c r="B45" s="293" t="s">
        <v>95</v>
      </c>
      <c r="C45" s="294">
        <f>165.12*161</f>
        <v>26584.32</v>
      </c>
      <c r="D45" s="295"/>
      <c r="E45" s="135">
        <f t="shared" si="0"/>
        <v>38513.40242523799</v>
      </c>
      <c r="F45" s="35"/>
      <c r="G45" s="110"/>
      <c r="H45" s="111"/>
      <c r="I45" s="112"/>
      <c r="J45" s="113"/>
      <c r="K45" s="137"/>
      <c r="L45" s="146"/>
      <c r="M45" s="262"/>
      <c r="N45" s="263"/>
      <c r="O45"/>
      <c r="P45"/>
      <c r="Q45"/>
      <c r="R45"/>
      <c r="S45"/>
      <c r="T45"/>
      <c r="U45"/>
      <c r="V45"/>
    </row>
    <row r="46" spans="1:22" s="3" customFormat="1" x14ac:dyDescent="0.3">
      <c r="A46" s="288">
        <v>44844</v>
      </c>
      <c r="B46" s="289" t="s">
        <v>62</v>
      </c>
      <c r="C46" s="290">
        <v>22469.7</v>
      </c>
      <c r="D46" s="290"/>
      <c r="E46" s="291">
        <f t="shared" si="0"/>
        <v>60983.102425237987</v>
      </c>
      <c r="F46" s="35"/>
      <c r="G46" s="110"/>
      <c r="H46" s="111"/>
      <c r="I46" s="112"/>
      <c r="J46" s="113"/>
      <c r="K46" s="137"/>
      <c r="L46" s="146"/>
      <c r="M46" s="262"/>
      <c r="N46" s="263"/>
      <c r="O46"/>
      <c r="P46"/>
      <c r="Q46"/>
      <c r="R46"/>
      <c r="S46"/>
      <c r="T46"/>
      <c r="U46"/>
      <c r="V46"/>
    </row>
    <row r="47" spans="1:22" s="3" customFormat="1" x14ac:dyDescent="0.3">
      <c r="A47" s="288">
        <v>44844</v>
      </c>
      <c r="B47" s="289" t="s">
        <v>42</v>
      </c>
      <c r="C47" s="290">
        <v>22469.7</v>
      </c>
      <c r="D47" s="290"/>
      <c r="E47" s="291">
        <f t="shared" si="0"/>
        <v>83452.802425237984</v>
      </c>
      <c r="F47" s="35"/>
      <c r="G47" s="110"/>
      <c r="H47" s="111"/>
      <c r="I47" s="112"/>
      <c r="J47" s="113"/>
      <c r="K47" s="137"/>
      <c r="L47" s="146"/>
      <c r="M47" s="262"/>
      <c r="N47" s="263"/>
      <c r="O47"/>
      <c r="P47"/>
      <c r="Q47"/>
      <c r="R47"/>
      <c r="S47"/>
      <c r="T47"/>
      <c r="U47"/>
      <c r="V47"/>
    </row>
    <row r="48" spans="1:22" s="3" customFormat="1" x14ac:dyDescent="0.3">
      <c r="A48" s="288">
        <v>44844</v>
      </c>
      <c r="B48" s="289" t="s">
        <v>71</v>
      </c>
      <c r="C48" s="290">
        <v>38947.480000000003</v>
      </c>
      <c r="D48" s="290"/>
      <c r="E48" s="291">
        <f t="shared" si="0"/>
        <v>122400.28242523799</v>
      </c>
      <c r="F48" s="35"/>
      <c r="G48" s="110"/>
      <c r="H48" s="111"/>
      <c r="I48" s="112"/>
      <c r="J48" s="113"/>
      <c r="K48" s="137"/>
      <c r="L48" s="146"/>
      <c r="M48" s="262"/>
      <c r="N48" s="263"/>
      <c r="O48"/>
      <c r="P48"/>
      <c r="Q48"/>
      <c r="R48"/>
      <c r="S48"/>
      <c r="T48"/>
      <c r="U48"/>
      <c r="V48"/>
    </row>
    <row r="49" spans="1:22" s="3" customFormat="1" x14ac:dyDescent="0.3">
      <c r="A49" s="9"/>
      <c r="B49" s="128" t="s">
        <v>96</v>
      </c>
      <c r="C49" s="21"/>
      <c r="D49" s="58">
        <v>69960</v>
      </c>
      <c r="E49" s="291">
        <f t="shared" si="0"/>
        <v>52440.282425237994</v>
      </c>
      <c r="F49" s="35"/>
      <c r="G49" s="110"/>
      <c r="H49" s="111"/>
      <c r="I49" s="112"/>
      <c r="J49" s="113"/>
      <c r="K49" s="137"/>
      <c r="L49" s="146"/>
      <c r="M49" s="262"/>
      <c r="N49" s="263"/>
      <c r="O49"/>
      <c r="P49"/>
      <c r="Q49"/>
      <c r="R49"/>
      <c r="S49"/>
      <c r="T49"/>
      <c r="U49"/>
      <c r="V49"/>
    </row>
    <row r="50" spans="1:22" s="3" customFormat="1" x14ac:dyDescent="0.3">
      <c r="A50" s="9"/>
      <c r="B50" s="129" t="s">
        <v>97</v>
      </c>
      <c r="C50" s="23"/>
      <c r="D50" s="58">
        <v>189846</v>
      </c>
      <c r="E50" s="291">
        <f t="shared" si="0"/>
        <v>-137405.71757476201</v>
      </c>
      <c r="F50" s="35"/>
      <c r="G50" s="110"/>
      <c r="H50" s="111"/>
      <c r="I50" s="112"/>
      <c r="J50" s="113"/>
      <c r="K50" s="137"/>
      <c r="L50" s="146"/>
      <c r="M50" s="262"/>
      <c r="N50" s="263"/>
      <c r="O50"/>
      <c r="P50"/>
      <c r="Q50"/>
      <c r="R50"/>
      <c r="S50"/>
      <c r="T50"/>
      <c r="U50"/>
      <c r="V50"/>
    </row>
    <row r="51" spans="1:22" s="3" customFormat="1" x14ac:dyDescent="0.3">
      <c r="A51" s="288">
        <v>44849</v>
      </c>
      <c r="B51" s="289" t="s">
        <v>74</v>
      </c>
      <c r="C51" s="290">
        <v>11862.84</v>
      </c>
      <c r="D51" s="290"/>
      <c r="E51" s="291">
        <f t="shared" si="0"/>
        <v>-125542.87757476201</v>
      </c>
      <c r="F51" s="35"/>
      <c r="G51" s="110"/>
      <c r="H51" s="111"/>
      <c r="I51" s="112"/>
      <c r="J51" s="113"/>
      <c r="K51" s="137"/>
      <c r="L51" s="146"/>
      <c r="M51" s="262"/>
      <c r="N51" s="263"/>
      <c r="O51"/>
      <c r="P51"/>
      <c r="Q51"/>
      <c r="R51"/>
      <c r="S51"/>
      <c r="T51"/>
      <c r="U51"/>
      <c r="V51"/>
    </row>
    <row r="52" spans="1:22" s="3" customFormat="1" x14ac:dyDescent="0.3">
      <c r="A52" s="288">
        <v>44849</v>
      </c>
      <c r="B52" s="289" t="s">
        <v>38</v>
      </c>
      <c r="C52" s="290">
        <v>23086.799999999999</v>
      </c>
      <c r="D52" s="290"/>
      <c r="E52" s="291">
        <f t="shared" si="0"/>
        <v>-102456.07757476201</v>
      </c>
      <c r="F52" s="35"/>
      <c r="G52" s="110"/>
      <c r="H52" s="111"/>
      <c r="I52" s="112"/>
      <c r="J52" s="113"/>
      <c r="K52" s="137"/>
      <c r="L52" s="146"/>
      <c r="M52" s="262"/>
      <c r="N52" s="263"/>
      <c r="O52"/>
      <c r="P52"/>
      <c r="Q52"/>
      <c r="R52"/>
      <c r="S52"/>
      <c r="T52"/>
      <c r="U52"/>
      <c r="V52"/>
    </row>
    <row r="53" spans="1:22" s="3" customFormat="1" x14ac:dyDescent="0.3">
      <c r="A53" s="288">
        <v>44851</v>
      </c>
      <c r="B53" s="289" t="s">
        <v>43</v>
      </c>
      <c r="C53" s="290">
        <v>17794.259999999998</v>
      </c>
      <c r="D53" s="290"/>
      <c r="E53" s="291">
        <f t="shared" si="0"/>
        <v>-84661.817574762012</v>
      </c>
      <c r="F53" s="35"/>
      <c r="G53" s="110"/>
      <c r="H53" s="111"/>
      <c r="I53" s="112"/>
      <c r="J53" s="113"/>
      <c r="K53" s="137"/>
      <c r="L53" s="146"/>
      <c r="M53" s="262"/>
      <c r="N53" s="263"/>
      <c r="O53"/>
      <c r="P53"/>
      <c r="Q53"/>
      <c r="R53"/>
      <c r="S53"/>
      <c r="T53"/>
      <c r="U53"/>
      <c r="V53"/>
    </row>
    <row r="54" spans="1:22" s="3" customFormat="1" x14ac:dyDescent="0.3">
      <c r="A54" s="296"/>
      <c r="B54" s="297" t="s">
        <v>72</v>
      </c>
      <c r="C54" s="298"/>
      <c r="D54" s="298"/>
      <c r="E54" s="291">
        <f t="shared" si="0"/>
        <v>-84661.817574762012</v>
      </c>
      <c r="F54" s="35"/>
      <c r="G54" s="110"/>
      <c r="H54" s="111"/>
      <c r="I54" s="112"/>
      <c r="J54" s="113"/>
      <c r="K54" s="137"/>
      <c r="L54" s="146"/>
      <c r="M54" s="262">
        <v>23658.98</v>
      </c>
      <c r="N54" s="263"/>
      <c r="O54"/>
      <c r="P54"/>
      <c r="Q54"/>
      <c r="R54"/>
      <c r="S54"/>
      <c r="T54"/>
      <c r="U54"/>
      <c r="V54"/>
    </row>
    <row r="55" spans="1:22" s="3" customFormat="1" x14ac:dyDescent="0.3">
      <c r="A55" s="288">
        <v>44855</v>
      </c>
      <c r="B55" s="289" t="s">
        <v>38</v>
      </c>
      <c r="C55" s="290">
        <v>27733.200000000001</v>
      </c>
      <c r="D55" s="290"/>
      <c r="E55" s="291">
        <f t="shared" si="0"/>
        <v>-56928.617574762015</v>
      </c>
      <c r="F55" s="35"/>
      <c r="G55" s="110"/>
      <c r="H55" s="111"/>
      <c r="I55" s="112"/>
      <c r="J55" s="113"/>
      <c r="K55" s="137"/>
      <c r="L55" s="146"/>
      <c r="M55" s="262"/>
      <c r="N55" s="263"/>
      <c r="O55"/>
      <c r="P55"/>
      <c r="Q55"/>
      <c r="R55"/>
      <c r="S55"/>
      <c r="T55"/>
      <c r="U55"/>
      <c r="V55"/>
    </row>
    <row r="56" spans="1:22" s="3" customFormat="1" x14ac:dyDescent="0.3">
      <c r="A56" s="288">
        <v>44865</v>
      </c>
      <c r="B56" s="289" t="s">
        <v>57</v>
      </c>
      <c r="C56" s="290">
        <v>51405.64</v>
      </c>
      <c r="D56" s="290"/>
      <c r="E56" s="291">
        <f t="shared" si="0"/>
        <v>-5522.9775747620151</v>
      </c>
      <c r="F56" s="35"/>
      <c r="G56" s="110"/>
      <c r="H56" s="111"/>
      <c r="I56" s="112"/>
      <c r="J56" s="113"/>
      <c r="K56" s="137"/>
      <c r="L56" s="146"/>
      <c r="M56" s="262"/>
      <c r="N56" s="263"/>
      <c r="O56"/>
      <c r="P56"/>
      <c r="Q56"/>
      <c r="R56"/>
      <c r="S56"/>
      <c r="T56"/>
      <c r="U56"/>
      <c r="V56"/>
    </row>
    <row r="57" spans="1:22" s="3" customFormat="1" x14ac:dyDescent="0.3">
      <c r="A57" s="288">
        <v>44865</v>
      </c>
      <c r="B57" s="289" t="s">
        <v>62</v>
      </c>
      <c r="C57" s="290">
        <v>29657.1</v>
      </c>
      <c r="D57" s="290"/>
      <c r="E57" s="291">
        <f t="shared" si="0"/>
        <v>24134.122425237983</v>
      </c>
      <c r="F57" s="35"/>
      <c r="G57" s="110"/>
      <c r="H57" s="111"/>
      <c r="I57" s="112"/>
      <c r="J57" s="113"/>
      <c r="K57" s="137"/>
      <c r="L57" s="146"/>
      <c r="M57" s="262"/>
      <c r="N57" s="263"/>
      <c r="O57"/>
      <c r="P57"/>
      <c r="Q57"/>
      <c r="R57"/>
      <c r="S57"/>
      <c r="T57"/>
      <c r="U57"/>
      <c r="V57"/>
    </row>
    <row r="58" spans="1:22" s="3" customFormat="1" x14ac:dyDescent="0.3">
      <c r="A58" s="288">
        <v>44865</v>
      </c>
      <c r="B58" s="289" t="s">
        <v>71</v>
      </c>
      <c r="C58" s="290">
        <v>51405.64</v>
      </c>
      <c r="D58" s="290"/>
      <c r="E58" s="291">
        <f t="shared" si="0"/>
        <v>75539.762425237976</v>
      </c>
      <c r="F58" s="35"/>
      <c r="G58" s="110"/>
      <c r="H58" s="111"/>
      <c r="I58" s="112"/>
      <c r="J58" s="113"/>
      <c r="K58" s="137"/>
      <c r="L58" s="146"/>
      <c r="M58" s="262"/>
      <c r="N58" s="263"/>
      <c r="O58"/>
      <c r="P58"/>
      <c r="Q58"/>
      <c r="R58"/>
      <c r="S58"/>
      <c r="T58"/>
      <c r="U58"/>
      <c r="V58"/>
    </row>
    <row r="59" spans="1:22" s="3" customFormat="1" x14ac:dyDescent="0.3">
      <c r="A59" s="288">
        <v>44865</v>
      </c>
      <c r="B59" s="289" t="s">
        <v>41</v>
      </c>
      <c r="C59" s="290">
        <v>3954.28</v>
      </c>
      <c r="D59" s="290"/>
      <c r="E59" s="291">
        <f t="shared" si="0"/>
        <v>79494.042425237974</v>
      </c>
      <c r="F59" s="35"/>
      <c r="G59" s="110"/>
      <c r="H59" s="111"/>
      <c r="I59" s="112"/>
      <c r="J59" s="113"/>
      <c r="K59" s="137"/>
      <c r="L59" s="146"/>
      <c r="M59" s="262"/>
      <c r="N59" s="263"/>
      <c r="O59"/>
      <c r="P59"/>
      <c r="Q59"/>
      <c r="R59"/>
      <c r="S59"/>
      <c r="T59"/>
      <c r="U59"/>
      <c r="V59"/>
    </row>
    <row r="60" spans="1:22" s="3" customFormat="1" x14ac:dyDescent="0.3">
      <c r="A60" s="288"/>
      <c r="B60" s="289"/>
      <c r="C60" s="290"/>
      <c r="D60" s="290"/>
      <c r="E60" s="291">
        <f t="shared" si="0"/>
        <v>79494.042425237974</v>
      </c>
      <c r="F60" s="35"/>
      <c r="G60" s="110"/>
      <c r="H60" s="111"/>
      <c r="I60" s="112"/>
      <c r="J60" s="113"/>
      <c r="K60" s="137"/>
      <c r="L60" s="146"/>
      <c r="M60" s="262"/>
      <c r="N60" s="263"/>
      <c r="O60"/>
      <c r="P60"/>
      <c r="Q60"/>
      <c r="R60"/>
      <c r="S60"/>
      <c r="T60"/>
      <c r="U60"/>
      <c r="V60"/>
    </row>
    <row r="61" spans="1:22" s="3" customFormat="1" x14ac:dyDescent="0.3">
      <c r="A61" s="288"/>
      <c r="B61" s="289"/>
      <c r="C61" s="290"/>
      <c r="D61" s="290"/>
      <c r="E61" s="291">
        <f t="shared" si="0"/>
        <v>79494.042425237974</v>
      </c>
      <c r="F61" s="35"/>
      <c r="G61" s="110"/>
      <c r="H61" s="111"/>
      <c r="I61" s="112"/>
      <c r="J61" s="113"/>
      <c r="K61" s="137"/>
      <c r="L61" s="146"/>
      <c r="M61" s="262"/>
      <c r="N61" s="263"/>
      <c r="O61"/>
      <c r="P61"/>
      <c r="Q61"/>
      <c r="R61"/>
      <c r="S61"/>
      <c r="T61"/>
      <c r="U61"/>
      <c r="V61"/>
    </row>
    <row r="62" spans="1:22" s="3" customFormat="1" x14ac:dyDescent="0.3">
      <c r="A62" s="288"/>
      <c r="B62" s="289"/>
      <c r="C62" s="290"/>
      <c r="D62" s="290"/>
      <c r="E62" s="291">
        <f t="shared" si="0"/>
        <v>79494.042425237974</v>
      </c>
      <c r="F62" s="35"/>
      <c r="G62" s="110"/>
      <c r="H62" s="111"/>
      <c r="I62" s="112"/>
      <c r="J62" s="113"/>
      <c r="K62" s="137"/>
      <c r="L62" s="146"/>
      <c r="M62" s="262"/>
      <c r="N62" s="263"/>
      <c r="O62"/>
      <c r="P62"/>
      <c r="Q62"/>
      <c r="R62"/>
      <c r="S62"/>
      <c r="T62"/>
      <c r="U62"/>
      <c r="V62"/>
    </row>
    <row r="63" spans="1:22" s="3" customFormat="1" x14ac:dyDescent="0.3">
      <c r="A63" s="288"/>
      <c r="B63" s="289"/>
      <c r="C63" s="290"/>
      <c r="D63" s="290"/>
      <c r="E63" s="291">
        <f t="shared" si="0"/>
        <v>79494.042425237974</v>
      </c>
      <c r="F63" s="35"/>
      <c r="G63" s="110"/>
      <c r="H63" s="111"/>
      <c r="I63" s="112"/>
      <c r="J63" s="113"/>
      <c r="K63" s="137"/>
      <c r="L63" s="146"/>
      <c r="M63" s="262"/>
      <c r="N63" s="263"/>
      <c r="O63"/>
      <c r="P63"/>
      <c r="Q63"/>
      <c r="R63"/>
      <c r="S63"/>
      <c r="T63"/>
      <c r="U63"/>
      <c r="V63"/>
    </row>
    <row r="64" spans="1:22" s="3" customFormat="1" x14ac:dyDescent="0.3">
      <c r="A64" s="288"/>
      <c r="B64" s="289"/>
      <c r="C64" s="290"/>
      <c r="D64" s="290"/>
      <c r="E64" s="291">
        <f t="shared" si="0"/>
        <v>79494.042425237974</v>
      </c>
      <c r="F64" s="35"/>
      <c r="G64" s="110"/>
      <c r="H64" s="111"/>
      <c r="I64" s="112"/>
      <c r="J64" s="113"/>
      <c r="K64" s="137"/>
      <c r="L64" s="146"/>
      <c r="M64" s="262"/>
      <c r="N64" s="263"/>
      <c r="O64"/>
      <c r="P64"/>
      <c r="Q64"/>
      <c r="R64"/>
      <c r="S64"/>
      <c r="T64"/>
      <c r="U64"/>
      <c r="V64"/>
    </row>
    <row r="65" spans="1:22" s="3" customFormat="1" x14ac:dyDescent="0.3">
      <c r="A65" s="288"/>
      <c r="B65" s="289"/>
      <c r="C65" s="290"/>
      <c r="D65" s="290"/>
      <c r="E65" s="291">
        <f t="shared" si="0"/>
        <v>79494.042425237974</v>
      </c>
      <c r="F65" s="35"/>
      <c r="G65" s="110"/>
      <c r="H65" s="111"/>
      <c r="I65" s="112"/>
      <c r="J65" s="113"/>
      <c r="K65" s="137"/>
      <c r="L65" s="146"/>
      <c r="M65" s="262"/>
      <c r="N65" s="263"/>
      <c r="O65"/>
      <c r="P65"/>
      <c r="Q65"/>
      <c r="R65"/>
      <c r="S65"/>
      <c r="T65"/>
      <c r="U65"/>
      <c r="V65"/>
    </row>
    <row r="66" spans="1:22" s="3" customFormat="1" x14ac:dyDescent="0.3">
      <c r="A66" s="288"/>
      <c r="B66" s="289"/>
      <c r="C66" s="290"/>
      <c r="D66" s="290"/>
      <c r="E66" s="291">
        <f t="shared" si="0"/>
        <v>79494.042425237974</v>
      </c>
      <c r="F66" s="35"/>
      <c r="G66" s="110"/>
      <c r="H66" s="111"/>
      <c r="I66" s="112"/>
      <c r="J66" s="113"/>
      <c r="K66" s="137"/>
      <c r="L66" s="146"/>
      <c r="M66" s="262"/>
      <c r="N66" s="263"/>
      <c r="O66"/>
      <c r="P66"/>
      <c r="Q66"/>
      <c r="R66"/>
      <c r="S66"/>
      <c r="T66"/>
      <c r="U66"/>
      <c r="V66"/>
    </row>
    <row r="67" spans="1:22" s="3" customFormat="1" x14ac:dyDescent="0.3">
      <c r="A67" s="288"/>
      <c r="B67" s="289"/>
      <c r="C67" s="290"/>
      <c r="D67" s="290"/>
      <c r="E67" s="291">
        <f t="shared" si="0"/>
        <v>79494.042425237974</v>
      </c>
      <c r="F67" s="35"/>
      <c r="G67" s="110"/>
      <c r="H67" s="111"/>
      <c r="I67" s="112"/>
      <c r="J67" s="113"/>
      <c r="K67" s="137"/>
      <c r="L67" s="146"/>
      <c r="M67" s="262"/>
      <c r="N67" s="263"/>
      <c r="O67"/>
      <c r="P67"/>
      <c r="Q67"/>
      <c r="R67"/>
      <c r="S67"/>
      <c r="T67"/>
      <c r="U67"/>
      <c r="V67"/>
    </row>
    <row r="68" spans="1:22" s="3" customFormat="1" x14ac:dyDescent="0.3">
      <c r="A68" s="288"/>
      <c r="B68" s="289"/>
      <c r="C68" s="290"/>
      <c r="D68" s="290"/>
      <c r="E68" s="291">
        <f t="shared" si="0"/>
        <v>79494.042425237974</v>
      </c>
      <c r="F68" s="35"/>
      <c r="G68" s="110"/>
      <c r="H68" s="111"/>
      <c r="I68" s="112"/>
      <c r="J68" s="113"/>
      <c r="K68" s="137"/>
      <c r="L68" s="146"/>
      <c r="M68" s="262"/>
      <c r="N68" s="263"/>
      <c r="O68"/>
      <c r="P68"/>
      <c r="Q68"/>
      <c r="R68"/>
      <c r="S68"/>
      <c r="T68"/>
      <c r="U68"/>
      <c r="V68"/>
    </row>
    <row r="69" spans="1:22" s="3" customFormat="1" x14ac:dyDescent="0.3">
      <c r="A69" s="288"/>
      <c r="B69" s="289"/>
      <c r="C69" s="290"/>
      <c r="D69" s="290"/>
      <c r="E69" s="291">
        <f t="shared" si="0"/>
        <v>79494.042425237974</v>
      </c>
      <c r="F69" s="35"/>
      <c r="G69" s="110"/>
      <c r="H69" s="111"/>
      <c r="I69" s="112"/>
      <c r="J69" s="113"/>
      <c r="K69" s="137"/>
      <c r="L69" s="146"/>
      <c r="M69" s="262"/>
      <c r="N69" s="263"/>
      <c r="O69"/>
      <c r="P69"/>
      <c r="Q69"/>
      <c r="R69"/>
      <c r="S69"/>
      <c r="T69"/>
      <c r="U69"/>
      <c r="V69"/>
    </row>
    <row r="70" spans="1:22" s="3" customFormat="1" x14ac:dyDescent="0.3">
      <c r="A70" s="288"/>
      <c r="B70" s="289"/>
      <c r="C70" s="290"/>
      <c r="D70" s="290"/>
      <c r="E70" s="291">
        <f t="shared" si="0"/>
        <v>79494.042425237974</v>
      </c>
      <c r="F70" s="35"/>
      <c r="G70" s="110"/>
      <c r="H70" s="111"/>
      <c r="I70" s="112"/>
      <c r="J70" s="113"/>
      <c r="K70" s="137"/>
      <c r="L70" s="146"/>
      <c r="M70" s="262"/>
      <c r="N70" s="263"/>
      <c r="O70"/>
      <c r="P70"/>
      <c r="Q70"/>
      <c r="R70"/>
      <c r="S70"/>
      <c r="T70"/>
      <c r="U70"/>
      <c r="V70"/>
    </row>
    <row r="71" spans="1:22" s="3" customFormat="1" x14ac:dyDescent="0.3">
      <c r="A71" s="288"/>
      <c r="B71" s="289"/>
      <c r="C71" s="290"/>
      <c r="D71" s="290"/>
      <c r="E71" s="291">
        <f t="shared" si="0"/>
        <v>79494.042425237974</v>
      </c>
      <c r="F71" s="35"/>
      <c r="G71" s="110"/>
      <c r="H71" s="111"/>
      <c r="I71" s="112"/>
      <c r="J71" s="113"/>
      <c r="K71" s="137"/>
      <c r="L71" s="146"/>
      <c r="M71" s="262"/>
      <c r="N71" s="263"/>
      <c r="O71"/>
      <c r="P71"/>
      <c r="Q71"/>
      <c r="R71"/>
      <c r="S71"/>
      <c r="T71"/>
      <c r="U71"/>
      <c r="V71"/>
    </row>
    <row r="72" spans="1:22" s="3" customFormat="1" x14ac:dyDescent="0.3">
      <c r="A72" s="288"/>
      <c r="B72" s="289"/>
      <c r="C72" s="290"/>
      <c r="D72" s="290"/>
      <c r="E72" s="291">
        <f t="shared" si="0"/>
        <v>79494.042425237974</v>
      </c>
      <c r="F72" s="35"/>
      <c r="G72" s="110"/>
      <c r="H72" s="111"/>
      <c r="I72" s="112"/>
      <c r="J72" s="113"/>
      <c r="K72" s="137"/>
      <c r="L72" s="146"/>
      <c r="M72" s="262"/>
      <c r="N72" s="263"/>
      <c r="O72"/>
      <c r="P72"/>
      <c r="Q72"/>
      <c r="R72"/>
      <c r="S72"/>
      <c r="T72"/>
      <c r="U72"/>
      <c r="V72"/>
    </row>
    <row r="73" spans="1:22" s="3" customFormat="1" x14ac:dyDescent="0.3">
      <c r="A73" s="288"/>
      <c r="B73" s="289"/>
      <c r="C73" s="290"/>
      <c r="D73" s="290"/>
      <c r="E73" s="291">
        <f t="shared" si="0"/>
        <v>79494.042425237974</v>
      </c>
      <c r="F73" s="35"/>
      <c r="G73" s="110"/>
      <c r="H73" s="111"/>
      <c r="I73" s="112"/>
      <c r="J73" s="113"/>
      <c r="K73" s="137"/>
      <c r="L73" s="146"/>
      <c r="M73" s="262"/>
      <c r="N73" s="263"/>
      <c r="O73"/>
      <c r="P73"/>
      <c r="Q73"/>
      <c r="R73"/>
      <c r="S73"/>
      <c r="T73"/>
      <c r="U73"/>
      <c r="V73"/>
    </row>
    <row r="74" spans="1:22" s="3" customFormat="1" x14ac:dyDescent="0.3">
      <c r="A74" s="288"/>
      <c r="B74" s="289"/>
      <c r="C74" s="290"/>
      <c r="D74" s="290"/>
      <c r="E74" s="291">
        <f t="shared" si="0"/>
        <v>79494.042425237974</v>
      </c>
      <c r="F74" s="35"/>
      <c r="G74" s="110"/>
      <c r="H74" s="111"/>
      <c r="I74" s="112"/>
      <c r="J74" s="113"/>
      <c r="K74" s="137"/>
      <c r="L74" s="146"/>
      <c r="M74" s="262"/>
      <c r="N74" s="263"/>
      <c r="O74"/>
      <c r="P74"/>
      <c r="Q74"/>
      <c r="R74"/>
      <c r="S74"/>
      <c r="T74"/>
      <c r="U74"/>
      <c r="V74"/>
    </row>
    <row r="75" spans="1:22" s="3" customFormat="1" x14ac:dyDescent="0.3">
      <c r="A75" s="288"/>
      <c r="B75" s="289"/>
      <c r="C75" s="290"/>
      <c r="D75" s="290"/>
      <c r="E75" s="291">
        <f t="shared" si="0"/>
        <v>79494.042425237974</v>
      </c>
      <c r="F75" s="35"/>
      <c r="G75" s="110"/>
      <c r="H75" s="111"/>
      <c r="I75" s="112"/>
      <c r="J75" s="113"/>
      <c r="K75" s="137"/>
      <c r="L75" s="146"/>
      <c r="M75" s="262"/>
      <c r="N75" s="263"/>
      <c r="O75"/>
      <c r="P75"/>
      <c r="Q75"/>
      <c r="R75"/>
      <c r="S75"/>
      <c r="T75"/>
      <c r="U75"/>
      <c r="V75"/>
    </row>
    <row r="76" spans="1:22" s="3" customFormat="1" x14ac:dyDescent="0.3">
      <c r="A76" s="288"/>
      <c r="B76" s="289"/>
      <c r="C76" s="290"/>
      <c r="D76" s="290"/>
      <c r="E76" s="291">
        <f t="shared" si="0"/>
        <v>79494.042425237974</v>
      </c>
      <c r="F76" s="35"/>
      <c r="G76" s="110"/>
      <c r="H76" s="111"/>
      <c r="I76" s="112"/>
      <c r="J76" s="113"/>
      <c r="K76" s="137"/>
      <c r="L76" s="146"/>
      <c r="M76" s="262"/>
      <c r="N76" s="263"/>
      <c r="O76"/>
      <c r="P76"/>
      <c r="Q76"/>
      <c r="R76"/>
      <c r="S76"/>
      <c r="T76"/>
      <c r="U76"/>
      <c r="V76"/>
    </row>
    <row r="77" spans="1:22" s="3" customFormat="1" x14ac:dyDescent="0.3">
      <c r="A77" s="288"/>
      <c r="B77" s="289"/>
      <c r="C77" s="290"/>
      <c r="D77" s="290"/>
      <c r="E77" s="291">
        <f>E76+C77-D77</f>
        <v>79494.042425237974</v>
      </c>
      <c r="F77" s="35"/>
      <c r="G77" s="110"/>
      <c r="H77" s="111"/>
      <c r="I77" s="112"/>
      <c r="J77" s="113"/>
      <c r="K77" s="137"/>
      <c r="L77" s="146"/>
      <c r="M77" s="262"/>
      <c r="N77" s="263"/>
      <c r="O77"/>
      <c r="P77"/>
      <c r="Q77"/>
      <c r="R77"/>
      <c r="S77"/>
      <c r="T77"/>
      <c r="U77"/>
      <c r="V77"/>
    </row>
    <row r="78" spans="1:22" s="3" customFormat="1" x14ac:dyDescent="0.3">
      <c r="A78" s="288"/>
      <c r="B78" s="289"/>
      <c r="C78" s="290"/>
      <c r="D78" s="290"/>
      <c r="E78" s="291">
        <f t="shared" ref="E78:E184" si="1">E77+C78-D78</f>
        <v>79494.042425237974</v>
      </c>
      <c r="F78" s="35"/>
      <c r="G78" s="110"/>
      <c r="H78" s="111"/>
      <c r="I78" s="112"/>
      <c r="J78" s="113"/>
      <c r="K78" s="137"/>
      <c r="L78" s="146"/>
      <c r="M78" s="262"/>
      <c r="N78" s="263"/>
      <c r="O78"/>
      <c r="P78"/>
      <c r="Q78"/>
      <c r="R78"/>
      <c r="S78"/>
      <c r="T78"/>
      <c r="U78"/>
      <c r="V78"/>
    </row>
    <row r="79" spans="1:22" s="3" customFormat="1" x14ac:dyDescent="0.3">
      <c r="A79" s="288"/>
      <c r="B79" s="289"/>
      <c r="C79" s="290"/>
      <c r="D79" s="290"/>
      <c r="E79" s="291">
        <f t="shared" si="1"/>
        <v>79494.042425237974</v>
      </c>
      <c r="F79" s="35"/>
      <c r="G79" s="110"/>
      <c r="H79" s="111"/>
      <c r="I79" s="112"/>
      <c r="J79" s="113"/>
      <c r="K79" s="137"/>
      <c r="L79" s="146"/>
      <c r="M79" s="262"/>
      <c r="N79" s="263"/>
      <c r="O79"/>
      <c r="P79"/>
      <c r="Q79"/>
      <c r="R79"/>
      <c r="S79"/>
      <c r="T79"/>
      <c r="U79"/>
      <c r="V79"/>
    </row>
    <row r="80" spans="1:22" s="3" customFormat="1" x14ac:dyDescent="0.3">
      <c r="A80" s="288"/>
      <c r="B80" s="289"/>
      <c r="C80" s="290"/>
      <c r="D80" s="290"/>
      <c r="E80" s="291">
        <f t="shared" si="1"/>
        <v>79494.042425237974</v>
      </c>
      <c r="F80" s="35"/>
      <c r="G80" s="110"/>
      <c r="H80" s="111"/>
      <c r="I80" s="112"/>
      <c r="J80" s="113"/>
      <c r="K80" s="137"/>
      <c r="L80" s="146"/>
      <c r="M80" s="262"/>
      <c r="N80" s="263"/>
      <c r="O80"/>
      <c r="P80"/>
      <c r="Q80"/>
      <c r="R80"/>
      <c r="S80"/>
      <c r="T80"/>
      <c r="U80"/>
      <c r="V80"/>
    </row>
    <row r="81" spans="1:22" s="3" customFormat="1" x14ac:dyDescent="0.3">
      <c r="A81" s="288"/>
      <c r="B81" s="289"/>
      <c r="C81" s="290"/>
      <c r="D81" s="290"/>
      <c r="E81" s="291">
        <f t="shared" si="1"/>
        <v>79494.042425237974</v>
      </c>
      <c r="F81" s="35"/>
      <c r="G81" s="110"/>
      <c r="H81" s="111"/>
      <c r="I81" s="112"/>
      <c r="J81" s="113"/>
      <c r="K81" s="137"/>
      <c r="L81" s="146"/>
      <c r="M81" s="262"/>
      <c r="N81" s="263"/>
      <c r="O81"/>
      <c r="P81"/>
      <c r="Q81"/>
      <c r="R81"/>
      <c r="S81"/>
      <c r="T81"/>
      <c r="U81"/>
      <c r="V81"/>
    </row>
    <row r="82" spans="1:22" s="3" customFormat="1" x14ac:dyDescent="0.3">
      <c r="A82" s="288"/>
      <c r="B82" s="289"/>
      <c r="C82" s="290"/>
      <c r="D82" s="290"/>
      <c r="E82" s="291">
        <f t="shared" si="1"/>
        <v>79494.042425237974</v>
      </c>
      <c r="F82" s="35"/>
      <c r="G82" s="110"/>
      <c r="H82" s="111"/>
      <c r="I82" s="112"/>
      <c r="J82" s="113"/>
      <c r="K82" s="137"/>
      <c r="L82" s="146"/>
      <c r="M82" s="262"/>
      <c r="N82" s="263"/>
      <c r="O82"/>
      <c r="P82"/>
      <c r="Q82"/>
      <c r="R82"/>
      <c r="S82"/>
      <c r="T82"/>
      <c r="U82"/>
      <c r="V82"/>
    </row>
    <row r="83" spans="1:22" s="3" customFormat="1" x14ac:dyDescent="0.3">
      <c r="A83" s="288"/>
      <c r="B83" s="289"/>
      <c r="C83" s="290"/>
      <c r="D83" s="290"/>
      <c r="E83" s="291">
        <f t="shared" si="1"/>
        <v>79494.042425237974</v>
      </c>
      <c r="F83" s="35"/>
      <c r="G83" s="110"/>
      <c r="H83" s="111"/>
      <c r="I83" s="112"/>
      <c r="J83" s="113"/>
      <c r="K83" s="137"/>
      <c r="L83" s="146"/>
      <c r="M83" s="262"/>
      <c r="N83" s="263"/>
      <c r="O83"/>
      <c r="P83"/>
      <c r="Q83"/>
      <c r="R83"/>
      <c r="S83"/>
      <c r="T83"/>
      <c r="U83"/>
      <c r="V83"/>
    </row>
    <row r="84" spans="1:22" s="3" customFormat="1" x14ac:dyDescent="0.3">
      <c r="A84" s="288"/>
      <c r="B84" s="289"/>
      <c r="C84" s="290"/>
      <c r="D84" s="290"/>
      <c r="E84" s="291">
        <f t="shared" si="1"/>
        <v>79494.042425237974</v>
      </c>
      <c r="F84" s="35"/>
      <c r="G84" s="110"/>
      <c r="H84" s="111"/>
      <c r="I84" s="112"/>
      <c r="J84" s="113"/>
      <c r="K84" s="137"/>
      <c r="L84" s="146"/>
      <c r="M84" s="262"/>
      <c r="N84" s="263"/>
      <c r="O84"/>
      <c r="P84"/>
      <c r="Q84"/>
      <c r="R84"/>
      <c r="S84"/>
      <c r="T84"/>
      <c r="U84"/>
      <c r="V84"/>
    </row>
    <row r="85" spans="1:22" s="3" customFormat="1" x14ac:dyDescent="0.3">
      <c r="A85" s="288"/>
      <c r="B85" s="289"/>
      <c r="C85" s="290"/>
      <c r="D85" s="290"/>
      <c r="E85" s="291">
        <f t="shared" si="1"/>
        <v>79494.042425237974</v>
      </c>
      <c r="F85" s="35"/>
      <c r="G85" s="110"/>
      <c r="H85" s="111"/>
      <c r="I85" s="112"/>
      <c r="J85" s="113"/>
      <c r="K85" s="137"/>
      <c r="L85" s="146"/>
      <c r="M85" s="262"/>
      <c r="N85" s="263"/>
      <c r="O85"/>
      <c r="P85"/>
      <c r="Q85"/>
      <c r="R85"/>
      <c r="S85"/>
      <c r="T85"/>
      <c r="U85"/>
      <c r="V85"/>
    </row>
    <row r="86" spans="1:22" s="3" customFormat="1" x14ac:dyDescent="0.3">
      <c r="A86" s="288"/>
      <c r="B86" s="289"/>
      <c r="C86" s="290"/>
      <c r="D86" s="290"/>
      <c r="E86" s="291">
        <f t="shared" si="1"/>
        <v>79494.042425237974</v>
      </c>
      <c r="F86" s="35"/>
      <c r="G86" s="110"/>
      <c r="H86" s="111"/>
      <c r="I86" s="112"/>
      <c r="J86" s="113"/>
      <c r="K86" s="137"/>
      <c r="L86" s="146"/>
      <c r="M86" s="262"/>
      <c r="N86" s="263"/>
      <c r="O86"/>
      <c r="P86"/>
      <c r="Q86"/>
      <c r="R86"/>
      <c r="S86"/>
      <c r="T86"/>
      <c r="U86"/>
      <c r="V86"/>
    </row>
    <row r="87" spans="1:22" s="3" customFormat="1" x14ac:dyDescent="0.3">
      <c r="A87" s="288"/>
      <c r="B87" s="289"/>
      <c r="C87" s="290"/>
      <c r="D87" s="290"/>
      <c r="E87" s="291">
        <f t="shared" si="1"/>
        <v>79494.042425237974</v>
      </c>
      <c r="F87" s="35"/>
      <c r="G87" s="110"/>
      <c r="H87" s="111"/>
      <c r="I87" s="112"/>
      <c r="J87" s="113"/>
      <c r="K87" s="137"/>
      <c r="L87" s="146"/>
      <c r="M87" s="262"/>
      <c r="N87" s="263"/>
      <c r="O87"/>
      <c r="P87"/>
      <c r="Q87"/>
      <c r="R87"/>
      <c r="S87"/>
      <c r="T87"/>
      <c r="U87"/>
      <c r="V87"/>
    </row>
    <row r="88" spans="1:22" s="3" customFormat="1" x14ac:dyDescent="0.3">
      <c r="A88" s="288"/>
      <c r="B88" s="289"/>
      <c r="C88" s="290"/>
      <c r="D88" s="290"/>
      <c r="E88" s="291">
        <f t="shared" si="1"/>
        <v>79494.042425237974</v>
      </c>
      <c r="F88" s="35"/>
      <c r="G88" s="110"/>
      <c r="H88" s="111"/>
      <c r="I88" s="112"/>
      <c r="J88" s="113"/>
      <c r="K88" s="137"/>
      <c r="L88" s="146"/>
      <c r="M88" s="262"/>
      <c r="N88" s="263"/>
      <c r="O88"/>
      <c r="P88"/>
      <c r="Q88"/>
      <c r="R88"/>
      <c r="S88"/>
      <c r="T88"/>
      <c r="U88"/>
      <c r="V88"/>
    </row>
    <row r="89" spans="1:22" s="3" customFormat="1" x14ac:dyDescent="0.3">
      <c r="A89" s="288"/>
      <c r="B89" s="289"/>
      <c r="C89" s="290"/>
      <c r="D89" s="290"/>
      <c r="E89" s="291">
        <f t="shared" si="1"/>
        <v>79494.042425237974</v>
      </c>
      <c r="F89" s="35"/>
      <c r="G89" s="110"/>
      <c r="H89" s="111"/>
      <c r="I89" s="112"/>
      <c r="J89" s="113"/>
      <c r="K89" s="137"/>
      <c r="L89" s="146"/>
      <c r="M89" s="262"/>
      <c r="N89" s="263"/>
      <c r="O89"/>
      <c r="P89"/>
      <c r="Q89"/>
      <c r="R89"/>
      <c r="S89"/>
      <c r="T89"/>
      <c r="U89"/>
      <c r="V89"/>
    </row>
    <row r="90" spans="1:22" s="3" customFormat="1" x14ac:dyDescent="0.3">
      <c r="A90" s="288"/>
      <c r="B90" s="289"/>
      <c r="C90" s="290"/>
      <c r="D90" s="290"/>
      <c r="E90" s="291">
        <f t="shared" si="1"/>
        <v>79494.042425237974</v>
      </c>
      <c r="F90" s="35"/>
      <c r="G90" s="110"/>
      <c r="H90" s="197"/>
      <c r="I90" s="112"/>
      <c r="J90" s="195"/>
      <c r="K90" s="137"/>
      <c r="L90" s="196"/>
      <c r="M90" s="262"/>
      <c r="N90" s="263"/>
      <c r="O90"/>
      <c r="P90"/>
      <c r="Q90"/>
      <c r="R90"/>
      <c r="S90"/>
      <c r="T90"/>
      <c r="U90"/>
      <c r="V90"/>
    </row>
    <row r="91" spans="1:22" s="3" customFormat="1" x14ac:dyDescent="0.3">
      <c r="A91" s="288"/>
      <c r="B91" s="289"/>
      <c r="C91" s="290"/>
      <c r="D91" s="290"/>
      <c r="E91" s="291">
        <f t="shared" si="1"/>
        <v>79494.042425237974</v>
      </c>
      <c r="F91" s="35"/>
      <c r="G91" s="110"/>
      <c r="H91" s="111"/>
      <c r="I91" s="112"/>
      <c r="J91" s="113"/>
      <c r="K91" s="137"/>
      <c r="L91" s="146"/>
      <c r="M91" s="262"/>
      <c r="N91" s="263"/>
      <c r="O91"/>
      <c r="P91"/>
      <c r="Q91"/>
      <c r="R91"/>
      <c r="S91"/>
      <c r="T91"/>
      <c r="U91"/>
      <c r="V91"/>
    </row>
    <row r="92" spans="1:22" s="3" customFormat="1" x14ac:dyDescent="0.3">
      <c r="A92" s="288"/>
      <c r="B92" s="289"/>
      <c r="C92" s="290"/>
      <c r="D92" s="290"/>
      <c r="E92" s="291">
        <f t="shared" si="1"/>
        <v>79494.042425237974</v>
      </c>
      <c r="F92" s="35"/>
      <c r="G92" s="110"/>
      <c r="H92" s="111"/>
      <c r="I92" s="112"/>
      <c r="J92" s="113"/>
      <c r="K92" s="137"/>
      <c r="L92" s="146"/>
      <c r="M92" s="262"/>
      <c r="N92" s="263"/>
      <c r="O92"/>
      <c r="P92"/>
      <c r="Q92"/>
      <c r="R92"/>
      <c r="S92"/>
      <c r="T92"/>
      <c r="U92"/>
      <c r="V92"/>
    </row>
    <row r="93" spans="1:22" s="3" customFormat="1" x14ac:dyDescent="0.3">
      <c r="A93" s="288"/>
      <c r="B93" s="289"/>
      <c r="C93" s="290"/>
      <c r="D93" s="290"/>
      <c r="E93" s="291">
        <f t="shared" si="1"/>
        <v>79494.042425237974</v>
      </c>
      <c r="F93" s="35"/>
      <c r="G93" s="110"/>
      <c r="H93" s="111"/>
      <c r="I93" s="112"/>
      <c r="J93" s="148"/>
      <c r="K93" s="137"/>
      <c r="L93" s="146"/>
      <c r="M93" s="262"/>
      <c r="N93" s="263"/>
      <c r="O93"/>
      <c r="P93"/>
      <c r="Q93"/>
      <c r="R93"/>
      <c r="S93"/>
      <c r="T93"/>
      <c r="U93"/>
      <c r="V93"/>
    </row>
    <row r="94" spans="1:22" s="3" customFormat="1" x14ac:dyDescent="0.3">
      <c r="A94" s="288"/>
      <c r="B94" s="289"/>
      <c r="C94" s="290"/>
      <c r="D94" s="290"/>
      <c r="E94" s="291">
        <f t="shared" si="1"/>
        <v>79494.042425237974</v>
      </c>
      <c r="F94" s="35"/>
      <c r="G94" s="110"/>
      <c r="H94" s="111"/>
      <c r="I94" s="112"/>
      <c r="J94" s="113"/>
      <c r="K94" s="137"/>
      <c r="L94" s="146"/>
      <c r="M94" s="262"/>
      <c r="N94" s="263"/>
      <c r="O94"/>
      <c r="P94"/>
      <c r="Q94"/>
      <c r="R94"/>
      <c r="S94"/>
      <c r="T94"/>
      <c r="U94"/>
      <c r="V94"/>
    </row>
    <row r="95" spans="1:22" s="3" customFormat="1" x14ac:dyDescent="0.3">
      <c r="A95" s="288"/>
      <c r="B95" s="289"/>
      <c r="C95" s="290"/>
      <c r="D95" s="290"/>
      <c r="E95" s="291">
        <f t="shared" si="1"/>
        <v>79494.042425237974</v>
      </c>
      <c r="F95" s="35"/>
      <c r="G95" s="110"/>
      <c r="H95" s="111"/>
      <c r="I95" s="112"/>
      <c r="J95" s="113"/>
      <c r="K95" s="137"/>
      <c r="L95" s="146"/>
      <c r="M95" s="262"/>
      <c r="N95" s="263"/>
      <c r="O95"/>
      <c r="P95"/>
      <c r="Q95"/>
      <c r="R95"/>
      <c r="S95"/>
      <c r="T95"/>
      <c r="U95"/>
      <c r="V95"/>
    </row>
    <row r="96" spans="1:22" s="3" customFormat="1" x14ac:dyDescent="0.3">
      <c r="A96" s="288"/>
      <c r="B96" s="289"/>
      <c r="C96" s="290"/>
      <c r="D96" s="290"/>
      <c r="E96" s="291">
        <f t="shared" si="1"/>
        <v>79494.042425237974</v>
      </c>
      <c r="F96" s="35"/>
      <c r="G96" s="110"/>
      <c r="H96" s="111"/>
      <c r="I96" s="112"/>
      <c r="J96" s="113"/>
      <c r="K96" s="137"/>
      <c r="L96" s="146"/>
      <c r="M96" s="262"/>
      <c r="N96" s="263"/>
      <c r="O96"/>
      <c r="P96"/>
      <c r="Q96"/>
      <c r="R96"/>
      <c r="S96"/>
      <c r="T96"/>
      <c r="U96"/>
      <c r="V96"/>
    </row>
    <row r="97" spans="1:22" s="3" customFormat="1" x14ac:dyDescent="0.3">
      <c r="A97" s="288"/>
      <c r="B97" s="289"/>
      <c r="C97" s="290"/>
      <c r="D97" s="290"/>
      <c r="E97" s="291">
        <f t="shared" si="1"/>
        <v>79494.042425237974</v>
      </c>
      <c r="F97" s="35"/>
      <c r="G97" s="110"/>
      <c r="H97" s="111"/>
      <c r="I97" s="112"/>
      <c r="J97" s="113"/>
      <c r="K97" s="137"/>
      <c r="L97" s="146"/>
      <c r="M97" s="262"/>
      <c r="N97" s="263"/>
      <c r="O97"/>
      <c r="P97"/>
      <c r="Q97"/>
      <c r="R97"/>
      <c r="S97"/>
      <c r="T97"/>
      <c r="U97"/>
      <c r="V97"/>
    </row>
    <row r="98" spans="1:22" s="3" customFormat="1" x14ac:dyDescent="0.3">
      <c r="A98" s="288"/>
      <c r="B98" s="289"/>
      <c r="C98" s="290"/>
      <c r="D98" s="290"/>
      <c r="E98" s="291">
        <f t="shared" si="1"/>
        <v>79494.042425237974</v>
      </c>
      <c r="F98" s="35"/>
      <c r="G98" s="110"/>
      <c r="H98" s="111"/>
      <c r="I98" s="112"/>
      <c r="J98" s="113"/>
      <c r="K98" s="137"/>
      <c r="L98" s="146"/>
      <c r="M98" s="262"/>
      <c r="N98" s="263"/>
      <c r="O98"/>
      <c r="P98"/>
      <c r="Q98"/>
      <c r="R98"/>
      <c r="S98"/>
      <c r="T98"/>
      <c r="U98"/>
      <c r="V98"/>
    </row>
    <row r="99" spans="1:22" s="3" customFormat="1" x14ac:dyDescent="0.3">
      <c r="A99" s="288"/>
      <c r="B99" s="289"/>
      <c r="C99" s="290"/>
      <c r="D99" s="290"/>
      <c r="E99" s="291">
        <f t="shared" si="1"/>
        <v>79494.042425237974</v>
      </c>
      <c r="F99" s="35"/>
      <c r="G99" s="110"/>
      <c r="H99" s="111"/>
      <c r="I99" s="112"/>
      <c r="J99" s="113"/>
      <c r="K99" s="137"/>
      <c r="L99" s="146"/>
      <c r="M99" s="262"/>
      <c r="N99" s="263"/>
      <c r="O99"/>
      <c r="P99"/>
      <c r="Q99"/>
      <c r="R99"/>
      <c r="S99"/>
      <c r="T99"/>
      <c r="U99"/>
      <c r="V99"/>
    </row>
    <row r="100" spans="1:22" s="3" customFormat="1" x14ac:dyDescent="0.3">
      <c r="A100" s="288"/>
      <c r="B100" s="289"/>
      <c r="C100" s="290"/>
      <c r="D100" s="290"/>
      <c r="E100" s="291">
        <f t="shared" si="1"/>
        <v>79494.042425237974</v>
      </c>
      <c r="F100" s="35"/>
      <c r="G100" s="110"/>
      <c r="H100" s="111"/>
      <c r="I100" s="112"/>
      <c r="J100" s="113"/>
      <c r="K100" s="137"/>
      <c r="L100" s="146"/>
      <c r="M100" s="262"/>
      <c r="N100" s="263"/>
      <c r="O100"/>
      <c r="P100"/>
      <c r="Q100"/>
      <c r="R100"/>
      <c r="S100"/>
      <c r="T100"/>
      <c r="U100"/>
      <c r="V100"/>
    </row>
    <row r="101" spans="1:22" s="3" customFormat="1" x14ac:dyDescent="0.3">
      <c r="A101" s="288"/>
      <c r="B101" s="289"/>
      <c r="C101" s="290"/>
      <c r="D101" s="290"/>
      <c r="E101" s="291">
        <f t="shared" si="1"/>
        <v>79494.042425237974</v>
      </c>
      <c r="F101" s="35"/>
      <c r="G101" s="110"/>
      <c r="H101" s="111"/>
      <c r="I101" s="112"/>
      <c r="J101" s="113"/>
      <c r="K101" s="137"/>
      <c r="L101" s="146"/>
      <c r="M101" s="262"/>
      <c r="N101" s="263"/>
      <c r="O101"/>
      <c r="P101"/>
      <c r="Q101"/>
      <c r="R101"/>
      <c r="S101"/>
      <c r="T101"/>
      <c r="U101"/>
      <c r="V101"/>
    </row>
    <row r="102" spans="1:22" s="3" customFormat="1" x14ac:dyDescent="0.3">
      <c r="A102" s="288"/>
      <c r="B102" s="289"/>
      <c r="C102" s="290"/>
      <c r="D102" s="290"/>
      <c r="E102" s="291">
        <f t="shared" si="1"/>
        <v>79494.042425237974</v>
      </c>
      <c r="F102" s="35"/>
      <c r="G102" s="110"/>
      <c r="H102" s="111"/>
      <c r="I102" s="112"/>
      <c r="J102" s="113"/>
      <c r="K102" s="137"/>
      <c r="L102" s="146"/>
      <c r="M102" s="262"/>
      <c r="N102" s="263"/>
      <c r="O102"/>
      <c r="P102"/>
      <c r="Q102"/>
      <c r="R102"/>
      <c r="S102"/>
      <c r="T102"/>
      <c r="U102"/>
      <c r="V102"/>
    </row>
    <row r="103" spans="1:22" s="3" customFormat="1" x14ac:dyDescent="0.3">
      <c r="A103" s="288"/>
      <c r="B103" s="289"/>
      <c r="C103" s="290"/>
      <c r="D103" s="290"/>
      <c r="E103" s="291">
        <f t="shared" si="1"/>
        <v>79494.042425237974</v>
      </c>
      <c r="F103" s="35"/>
      <c r="G103" s="110"/>
      <c r="H103" s="111"/>
      <c r="I103" s="112"/>
      <c r="J103" s="113"/>
      <c r="K103" s="137"/>
      <c r="L103" s="146"/>
      <c r="M103" s="262"/>
      <c r="N103" s="263"/>
      <c r="O103"/>
      <c r="P103"/>
      <c r="Q103"/>
      <c r="R103"/>
      <c r="S103"/>
      <c r="T103"/>
      <c r="U103"/>
      <c r="V103"/>
    </row>
    <row r="104" spans="1:22" s="3" customFormat="1" x14ac:dyDescent="0.3">
      <c r="A104" s="288"/>
      <c r="B104" s="289"/>
      <c r="C104" s="290"/>
      <c r="D104" s="290"/>
      <c r="E104" s="291">
        <f t="shared" si="1"/>
        <v>79494.042425237974</v>
      </c>
      <c r="F104" s="35"/>
      <c r="G104" s="110"/>
      <c r="H104" s="111"/>
      <c r="I104" s="112"/>
      <c r="J104" s="113"/>
      <c r="K104" s="137"/>
      <c r="L104" s="146"/>
      <c r="M104" s="262"/>
      <c r="N104" s="263"/>
      <c r="O104"/>
      <c r="P104"/>
      <c r="Q104"/>
      <c r="R104"/>
      <c r="S104"/>
      <c r="T104"/>
      <c r="U104"/>
      <c r="V104"/>
    </row>
    <row r="105" spans="1:22" s="3" customFormat="1" x14ac:dyDescent="0.3">
      <c r="A105" s="288"/>
      <c r="B105" s="289"/>
      <c r="C105" s="290"/>
      <c r="D105" s="290"/>
      <c r="E105" s="291">
        <f t="shared" si="1"/>
        <v>79494.042425237974</v>
      </c>
      <c r="F105" s="35"/>
      <c r="G105" s="110"/>
      <c r="H105" s="111"/>
      <c r="I105" s="112"/>
      <c r="J105" s="113"/>
      <c r="K105" s="137"/>
      <c r="L105" s="146"/>
      <c r="M105" s="262"/>
      <c r="N105" s="263"/>
      <c r="O105"/>
      <c r="P105"/>
      <c r="Q105"/>
      <c r="R105"/>
      <c r="S105"/>
      <c r="T105"/>
      <c r="U105"/>
      <c r="V105"/>
    </row>
    <row r="106" spans="1:22" s="3" customFormat="1" x14ac:dyDescent="0.3">
      <c r="A106" s="288"/>
      <c r="B106" s="289"/>
      <c r="C106" s="290"/>
      <c r="D106" s="290"/>
      <c r="E106" s="291">
        <f t="shared" si="1"/>
        <v>79494.042425237974</v>
      </c>
      <c r="F106" s="35"/>
      <c r="G106" s="110"/>
      <c r="H106" s="111"/>
      <c r="I106" s="112"/>
      <c r="J106" s="113"/>
      <c r="K106" s="137"/>
      <c r="L106" s="146"/>
      <c r="M106" s="262"/>
      <c r="N106" s="263"/>
      <c r="O106"/>
      <c r="P106"/>
      <c r="Q106"/>
      <c r="R106"/>
      <c r="S106"/>
      <c r="T106"/>
      <c r="U106"/>
      <c r="V106"/>
    </row>
    <row r="107" spans="1:22" s="3" customFormat="1" x14ac:dyDescent="0.3">
      <c r="A107" s="288"/>
      <c r="B107" s="289"/>
      <c r="C107" s="290"/>
      <c r="D107" s="290"/>
      <c r="E107" s="291">
        <f t="shared" si="1"/>
        <v>79494.042425237974</v>
      </c>
      <c r="F107" s="35"/>
      <c r="G107" s="110"/>
      <c r="H107" s="111"/>
      <c r="I107" s="112"/>
      <c r="J107" s="113"/>
      <c r="K107" s="137"/>
      <c r="L107" s="146"/>
      <c r="M107" s="262"/>
      <c r="N107" s="263"/>
      <c r="O107"/>
      <c r="P107"/>
      <c r="Q107"/>
      <c r="R107"/>
      <c r="S107"/>
      <c r="T107"/>
      <c r="U107"/>
      <c r="V107"/>
    </row>
    <row r="108" spans="1:22" s="3" customFormat="1" hidden="1" x14ac:dyDescent="0.3">
      <c r="A108" s="288"/>
      <c r="B108" s="289"/>
      <c r="C108" s="290"/>
      <c r="D108" s="290"/>
      <c r="E108" s="291">
        <f t="shared" si="1"/>
        <v>79494.042425237974</v>
      </c>
      <c r="F108" s="35"/>
      <c r="G108" s="110"/>
      <c r="H108" s="111"/>
      <c r="I108" s="112"/>
      <c r="J108" s="113"/>
      <c r="K108" s="137"/>
      <c r="L108" s="146"/>
      <c r="M108" s="262"/>
      <c r="N108" s="263"/>
      <c r="O108"/>
      <c r="P108"/>
      <c r="Q108"/>
      <c r="R108"/>
      <c r="S108"/>
      <c r="T108"/>
      <c r="U108"/>
      <c r="V108"/>
    </row>
    <row r="109" spans="1:22" s="3" customFormat="1" hidden="1" x14ac:dyDescent="0.3">
      <c r="A109" s="288"/>
      <c r="B109" s="289"/>
      <c r="C109" s="290"/>
      <c r="D109" s="290"/>
      <c r="E109" s="291">
        <f t="shared" si="1"/>
        <v>79494.042425237974</v>
      </c>
      <c r="F109" s="35"/>
      <c r="G109" s="110"/>
      <c r="H109" s="111"/>
      <c r="I109" s="112"/>
      <c r="J109" s="113"/>
      <c r="K109" s="137"/>
      <c r="L109" s="146"/>
      <c r="M109" s="262"/>
      <c r="N109" s="263"/>
      <c r="O109"/>
      <c r="P109"/>
      <c r="Q109"/>
      <c r="R109"/>
      <c r="S109"/>
      <c r="T109"/>
      <c r="U109"/>
      <c r="V109"/>
    </row>
    <row r="110" spans="1:22" s="3" customFormat="1" hidden="1" x14ac:dyDescent="0.3">
      <c r="A110" s="288"/>
      <c r="B110" s="289"/>
      <c r="C110" s="290"/>
      <c r="D110" s="290"/>
      <c r="E110" s="291">
        <f t="shared" si="1"/>
        <v>79494.042425237974</v>
      </c>
      <c r="F110" s="35"/>
      <c r="G110" s="110"/>
      <c r="H110" s="111"/>
      <c r="I110" s="112"/>
      <c r="J110" s="113"/>
      <c r="K110" s="137"/>
      <c r="L110" s="146"/>
      <c r="M110" s="262"/>
      <c r="N110" s="263"/>
      <c r="O110"/>
      <c r="P110"/>
      <c r="Q110"/>
      <c r="R110"/>
      <c r="S110"/>
      <c r="T110"/>
      <c r="U110"/>
      <c r="V110"/>
    </row>
    <row r="111" spans="1:22" s="3" customFormat="1" hidden="1" x14ac:dyDescent="0.3">
      <c r="A111" s="288"/>
      <c r="B111" s="289"/>
      <c r="C111" s="290"/>
      <c r="D111" s="290"/>
      <c r="E111" s="291">
        <f t="shared" si="1"/>
        <v>79494.042425237974</v>
      </c>
      <c r="F111" s="35"/>
      <c r="G111" s="110"/>
      <c r="H111" s="111"/>
      <c r="I111" s="112"/>
      <c r="J111" s="113"/>
      <c r="K111" s="137"/>
      <c r="L111" s="146"/>
      <c r="M111" s="262"/>
      <c r="N111" s="263"/>
      <c r="O111"/>
      <c r="P111"/>
      <c r="Q111"/>
      <c r="R111"/>
      <c r="S111"/>
      <c r="T111"/>
      <c r="U111"/>
      <c r="V111"/>
    </row>
    <row r="112" spans="1:22" s="3" customFormat="1" hidden="1" x14ac:dyDescent="0.3">
      <c r="A112" s="288"/>
      <c r="B112" s="289"/>
      <c r="C112" s="290"/>
      <c r="D112" s="290"/>
      <c r="E112" s="291">
        <f t="shared" si="1"/>
        <v>79494.042425237974</v>
      </c>
      <c r="F112" s="35"/>
      <c r="G112" s="110"/>
      <c r="H112" s="111"/>
      <c r="I112" s="112"/>
      <c r="J112" s="113"/>
      <c r="K112" s="137"/>
      <c r="L112" s="146"/>
      <c r="M112" s="262"/>
      <c r="N112" s="263"/>
      <c r="O112"/>
      <c r="P112"/>
      <c r="Q112"/>
      <c r="R112"/>
      <c r="S112"/>
      <c r="T112"/>
      <c r="U112"/>
      <c r="V112"/>
    </row>
    <row r="113" spans="1:22" s="3" customFormat="1" hidden="1" x14ac:dyDescent="0.3">
      <c r="A113" s="288"/>
      <c r="B113" s="289"/>
      <c r="C113" s="290"/>
      <c r="D113" s="290"/>
      <c r="E113" s="291">
        <f t="shared" si="1"/>
        <v>79494.042425237974</v>
      </c>
      <c r="F113" s="35"/>
      <c r="G113" s="110"/>
      <c r="H113" s="111"/>
      <c r="I113" s="112"/>
      <c r="J113" s="113"/>
      <c r="K113" s="137"/>
      <c r="L113" s="146"/>
      <c r="M113" s="262"/>
      <c r="N113" s="263"/>
      <c r="O113"/>
      <c r="P113"/>
      <c r="Q113"/>
      <c r="R113"/>
      <c r="S113"/>
      <c r="T113"/>
      <c r="U113"/>
      <c r="V113"/>
    </row>
    <row r="114" spans="1:22" s="3" customFormat="1" hidden="1" x14ac:dyDescent="0.3">
      <c r="A114" s="288"/>
      <c r="B114" s="289"/>
      <c r="C114" s="290"/>
      <c r="D114" s="290"/>
      <c r="E114" s="291">
        <f t="shared" si="1"/>
        <v>79494.042425237974</v>
      </c>
      <c r="F114" s="35"/>
      <c r="G114" s="110"/>
      <c r="H114" s="111"/>
      <c r="I114" s="112"/>
      <c r="J114" s="113"/>
      <c r="K114" s="137"/>
      <c r="L114" s="146"/>
      <c r="M114" s="262"/>
      <c r="N114" s="263"/>
      <c r="O114"/>
      <c r="P114"/>
      <c r="Q114"/>
      <c r="R114"/>
      <c r="S114"/>
      <c r="T114"/>
      <c r="U114"/>
      <c r="V114"/>
    </row>
    <row r="115" spans="1:22" s="3" customFormat="1" hidden="1" x14ac:dyDescent="0.3">
      <c r="A115" s="288"/>
      <c r="B115" s="289"/>
      <c r="C115" s="290"/>
      <c r="D115" s="290"/>
      <c r="E115" s="291">
        <f t="shared" si="1"/>
        <v>79494.042425237974</v>
      </c>
      <c r="F115" s="35"/>
      <c r="G115" s="110"/>
      <c r="H115" s="111"/>
      <c r="I115" s="112"/>
      <c r="J115" s="113"/>
      <c r="K115" s="137"/>
      <c r="L115" s="146"/>
      <c r="M115" s="262"/>
      <c r="N115" s="263"/>
      <c r="O115"/>
      <c r="P115"/>
      <c r="Q115"/>
      <c r="R115"/>
      <c r="S115"/>
      <c r="T115"/>
      <c r="U115"/>
      <c r="V115"/>
    </row>
    <row r="116" spans="1:22" s="3" customFormat="1" hidden="1" x14ac:dyDescent="0.3">
      <c r="A116" s="288"/>
      <c r="B116" s="289"/>
      <c r="C116" s="290"/>
      <c r="D116" s="290"/>
      <c r="E116" s="291">
        <f t="shared" si="1"/>
        <v>79494.042425237974</v>
      </c>
      <c r="F116" s="35"/>
      <c r="G116" s="110"/>
      <c r="H116" s="111"/>
      <c r="I116" s="112"/>
      <c r="J116" s="113"/>
      <c r="K116" s="137"/>
      <c r="L116" s="146"/>
      <c r="M116" s="262"/>
      <c r="N116" s="263"/>
      <c r="O116"/>
      <c r="P116"/>
      <c r="Q116"/>
      <c r="R116"/>
      <c r="S116"/>
      <c r="T116"/>
      <c r="U116"/>
      <c r="V116"/>
    </row>
    <row r="117" spans="1:22" s="3" customFormat="1" hidden="1" x14ac:dyDescent="0.3">
      <c r="A117" s="288"/>
      <c r="B117" s="289"/>
      <c r="C117" s="290"/>
      <c r="D117" s="290"/>
      <c r="E117" s="291">
        <f t="shared" si="1"/>
        <v>79494.042425237974</v>
      </c>
      <c r="F117" s="35"/>
      <c r="G117" s="110"/>
      <c r="H117" s="111"/>
      <c r="I117" s="112"/>
      <c r="J117" s="113"/>
      <c r="K117" s="137"/>
      <c r="L117" s="146"/>
      <c r="M117" s="262"/>
      <c r="N117" s="263"/>
      <c r="O117"/>
      <c r="P117"/>
      <c r="Q117"/>
      <c r="R117"/>
      <c r="S117"/>
      <c r="T117"/>
      <c r="U117"/>
      <c r="V117"/>
    </row>
    <row r="118" spans="1:22" s="3" customFormat="1" hidden="1" x14ac:dyDescent="0.3">
      <c r="A118" s="288"/>
      <c r="B118" s="289"/>
      <c r="C118" s="290"/>
      <c r="D118" s="290"/>
      <c r="E118" s="291">
        <f t="shared" si="1"/>
        <v>79494.042425237974</v>
      </c>
      <c r="F118" s="35"/>
      <c r="G118" s="110"/>
      <c r="H118" s="111"/>
      <c r="I118" s="112"/>
      <c r="J118" s="113"/>
      <c r="K118" s="137"/>
      <c r="L118" s="146"/>
      <c r="M118" s="262"/>
      <c r="N118" s="263"/>
      <c r="O118"/>
      <c r="P118"/>
      <c r="Q118"/>
      <c r="R118"/>
      <c r="S118"/>
      <c r="T118"/>
      <c r="U118"/>
      <c r="V118"/>
    </row>
    <row r="119" spans="1:22" s="3" customFormat="1" hidden="1" x14ac:dyDescent="0.3">
      <c r="A119" s="288"/>
      <c r="B119" s="289"/>
      <c r="C119" s="290"/>
      <c r="D119" s="290"/>
      <c r="E119" s="291">
        <f t="shared" si="1"/>
        <v>79494.042425237974</v>
      </c>
      <c r="F119" s="35"/>
      <c r="G119" s="110"/>
      <c r="H119" s="111"/>
      <c r="I119" s="112"/>
      <c r="J119" s="113"/>
      <c r="K119" s="137"/>
      <c r="L119" s="146"/>
      <c r="M119" s="262"/>
      <c r="N119" s="263"/>
      <c r="O119"/>
      <c r="P119"/>
      <c r="Q119"/>
      <c r="R119"/>
      <c r="S119"/>
      <c r="T119"/>
      <c r="U119"/>
      <c r="V119"/>
    </row>
    <row r="120" spans="1:22" s="3" customFormat="1" hidden="1" x14ac:dyDescent="0.3">
      <c r="A120" s="288"/>
      <c r="B120" s="289"/>
      <c r="C120" s="290"/>
      <c r="D120" s="290"/>
      <c r="E120" s="291">
        <f t="shared" si="1"/>
        <v>79494.042425237974</v>
      </c>
      <c r="F120" s="35"/>
      <c r="G120" s="110"/>
      <c r="H120" s="111"/>
      <c r="I120" s="112"/>
      <c r="J120" s="113"/>
      <c r="K120" s="137"/>
      <c r="L120" s="146"/>
      <c r="M120" s="262"/>
      <c r="N120" s="263"/>
      <c r="O120"/>
      <c r="P120"/>
      <c r="Q120"/>
      <c r="R120"/>
      <c r="S120"/>
      <c r="T120"/>
      <c r="U120"/>
      <c r="V120"/>
    </row>
    <row r="121" spans="1:22" s="3" customFormat="1" hidden="1" x14ac:dyDescent="0.3">
      <c r="A121" s="288"/>
      <c r="B121" s="289"/>
      <c r="C121" s="290"/>
      <c r="D121" s="290"/>
      <c r="E121" s="291">
        <f t="shared" si="1"/>
        <v>79494.042425237974</v>
      </c>
      <c r="F121" s="35"/>
      <c r="G121" s="110"/>
      <c r="H121" s="111"/>
      <c r="I121" s="112"/>
      <c r="J121" s="113"/>
      <c r="K121" s="137"/>
      <c r="L121" s="146"/>
      <c r="M121" s="262"/>
      <c r="N121" s="263"/>
      <c r="O121"/>
      <c r="P121"/>
      <c r="Q121"/>
      <c r="R121"/>
      <c r="S121"/>
      <c r="T121"/>
      <c r="U121"/>
      <c r="V121"/>
    </row>
    <row r="122" spans="1:22" s="3" customFormat="1" hidden="1" x14ac:dyDescent="0.3">
      <c r="A122" s="288"/>
      <c r="B122" s="289"/>
      <c r="C122" s="290"/>
      <c r="D122" s="290"/>
      <c r="E122" s="291">
        <f t="shared" si="1"/>
        <v>79494.042425237974</v>
      </c>
      <c r="F122" s="35"/>
      <c r="G122" s="110"/>
      <c r="H122" s="111"/>
      <c r="I122" s="112"/>
      <c r="J122" s="113"/>
      <c r="K122" s="137"/>
      <c r="L122" s="146"/>
      <c r="M122" s="262"/>
      <c r="N122" s="263"/>
      <c r="O122"/>
      <c r="P122"/>
      <c r="Q122"/>
      <c r="R122"/>
      <c r="S122"/>
      <c r="T122"/>
      <c r="U122"/>
      <c r="V122"/>
    </row>
    <row r="123" spans="1:22" s="3" customFormat="1" hidden="1" x14ac:dyDescent="0.3">
      <c r="A123" s="288"/>
      <c r="B123" s="289"/>
      <c r="C123" s="290"/>
      <c r="D123" s="290"/>
      <c r="E123" s="291">
        <f t="shared" si="1"/>
        <v>79494.042425237974</v>
      </c>
      <c r="F123" s="35"/>
      <c r="G123" s="110"/>
      <c r="H123" s="111"/>
      <c r="I123" s="112"/>
      <c r="J123" s="113"/>
      <c r="K123" s="137"/>
      <c r="L123" s="146"/>
      <c r="M123" s="262"/>
      <c r="N123" s="263"/>
      <c r="O123"/>
      <c r="P123"/>
      <c r="Q123"/>
      <c r="R123"/>
      <c r="S123"/>
      <c r="T123"/>
      <c r="U123"/>
      <c r="V123"/>
    </row>
    <row r="124" spans="1:22" s="3" customFormat="1" hidden="1" x14ac:dyDescent="0.3">
      <c r="A124" s="288"/>
      <c r="B124" s="289"/>
      <c r="C124" s="290"/>
      <c r="D124" s="290"/>
      <c r="E124" s="291">
        <f t="shared" si="1"/>
        <v>79494.042425237974</v>
      </c>
      <c r="F124" s="35"/>
      <c r="G124" s="110"/>
      <c r="H124" s="111"/>
      <c r="I124" s="112"/>
      <c r="J124" s="113"/>
      <c r="K124" s="137"/>
      <c r="L124" s="146"/>
      <c r="M124" s="262"/>
      <c r="N124" s="263"/>
      <c r="O124"/>
      <c r="P124"/>
      <c r="Q124"/>
      <c r="R124"/>
      <c r="S124"/>
      <c r="T124"/>
      <c r="U124"/>
      <c r="V124"/>
    </row>
    <row r="125" spans="1:22" s="3" customFormat="1" hidden="1" x14ac:dyDescent="0.3">
      <c r="A125" s="288"/>
      <c r="B125" s="289"/>
      <c r="C125" s="290"/>
      <c r="D125" s="290"/>
      <c r="E125" s="291">
        <f t="shared" si="1"/>
        <v>79494.042425237974</v>
      </c>
      <c r="F125" s="35"/>
      <c r="G125" s="110"/>
      <c r="H125" s="111"/>
      <c r="I125" s="112"/>
      <c r="J125" s="113"/>
      <c r="K125" s="137"/>
      <c r="L125" s="146"/>
      <c r="M125" s="262"/>
      <c r="N125" s="263"/>
      <c r="O125"/>
      <c r="P125"/>
      <c r="Q125"/>
      <c r="R125"/>
      <c r="S125"/>
      <c r="T125"/>
      <c r="U125"/>
      <c r="V125"/>
    </row>
    <row r="126" spans="1:22" s="3" customFormat="1" hidden="1" x14ac:dyDescent="0.3">
      <c r="A126" s="288"/>
      <c r="B126" s="289"/>
      <c r="C126" s="290"/>
      <c r="D126" s="290"/>
      <c r="E126" s="291">
        <f t="shared" si="1"/>
        <v>79494.042425237974</v>
      </c>
      <c r="F126" s="35"/>
      <c r="G126" s="110"/>
      <c r="H126" s="111"/>
      <c r="I126" s="112"/>
      <c r="J126" s="113"/>
      <c r="K126" s="137"/>
      <c r="L126" s="146"/>
      <c r="M126" s="262"/>
      <c r="N126" s="263"/>
      <c r="O126"/>
      <c r="P126"/>
      <c r="Q126"/>
      <c r="R126"/>
      <c r="S126"/>
      <c r="T126"/>
      <c r="U126"/>
      <c r="V126"/>
    </row>
    <row r="127" spans="1:22" s="3" customFormat="1" hidden="1" x14ac:dyDescent="0.3">
      <c r="A127" s="288"/>
      <c r="B127" s="289"/>
      <c r="C127" s="290"/>
      <c r="D127" s="290"/>
      <c r="E127" s="291">
        <f t="shared" si="1"/>
        <v>79494.042425237974</v>
      </c>
      <c r="F127" s="35"/>
      <c r="G127" s="110"/>
      <c r="H127" s="111"/>
      <c r="I127" s="112"/>
      <c r="J127" s="113"/>
      <c r="K127" s="137"/>
      <c r="L127" s="146"/>
      <c r="M127" s="262"/>
      <c r="N127" s="263"/>
      <c r="O127"/>
      <c r="P127"/>
      <c r="Q127"/>
      <c r="R127"/>
      <c r="S127"/>
      <c r="T127"/>
      <c r="U127"/>
      <c r="V127"/>
    </row>
    <row r="128" spans="1:22" s="3" customFormat="1" hidden="1" x14ac:dyDescent="0.3">
      <c r="A128" s="288"/>
      <c r="B128" s="289"/>
      <c r="C128" s="290"/>
      <c r="D128" s="290"/>
      <c r="E128" s="291">
        <f t="shared" si="1"/>
        <v>79494.042425237974</v>
      </c>
      <c r="F128" s="35"/>
      <c r="G128" s="110"/>
      <c r="H128" s="111"/>
      <c r="I128" s="112"/>
      <c r="J128" s="113"/>
      <c r="K128" s="137"/>
      <c r="L128" s="146"/>
      <c r="M128" s="262"/>
      <c r="N128" s="263"/>
      <c r="O128"/>
      <c r="P128"/>
      <c r="Q128"/>
      <c r="R128"/>
      <c r="S128"/>
      <c r="T128"/>
      <c r="U128"/>
      <c r="V128"/>
    </row>
    <row r="129" spans="1:22" s="3" customFormat="1" hidden="1" x14ac:dyDescent="0.3">
      <c r="A129" s="288"/>
      <c r="B129" s="289"/>
      <c r="C129" s="290"/>
      <c r="D129" s="290"/>
      <c r="E129" s="291">
        <f t="shared" si="1"/>
        <v>79494.042425237974</v>
      </c>
      <c r="F129" s="35"/>
      <c r="G129" s="110"/>
      <c r="H129" s="111"/>
      <c r="I129" s="112"/>
      <c r="J129" s="113"/>
      <c r="K129" s="137"/>
      <c r="L129" s="146"/>
      <c r="M129" s="262"/>
      <c r="N129" s="263"/>
      <c r="O129"/>
      <c r="P129"/>
      <c r="Q129"/>
      <c r="R129"/>
      <c r="S129"/>
      <c r="T129"/>
      <c r="U129"/>
      <c r="V129"/>
    </row>
    <row r="130" spans="1:22" s="3" customFormat="1" hidden="1" x14ac:dyDescent="0.3">
      <c r="A130" s="288"/>
      <c r="B130" s="289"/>
      <c r="C130" s="290"/>
      <c r="D130" s="290"/>
      <c r="E130" s="291">
        <f t="shared" si="1"/>
        <v>79494.042425237974</v>
      </c>
      <c r="F130" s="35"/>
      <c r="G130" s="110"/>
      <c r="H130" s="111"/>
      <c r="I130" s="112"/>
      <c r="J130" s="113"/>
      <c r="K130" s="137"/>
      <c r="L130" s="146"/>
      <c r="M130" s="262"/>
      <c r="N130" s="263"/>
      <c r="O130"/>
      <c r="P130"/>
      <c r="Q130"/>
      <c r="R130"/>
      <c r="S130"/>
      <c r="T130"/>
      <c r="U130"/>
      <c r="V130"/>
    </row>
    <row r="131" spans="1:22" s="3" customFormat="1" hidden="1" x14ac:dyDescent="0.3">
      <c r="A131" s="288"/>
      <c r="B131" s="289"/>
      <c r="C131" s="290"/>
      <c r="D131" s="290"/>
      <c r="E131" s="291">
        <f t="shared" si="1"/>
        <v>79494.042425237974</v>
      </c>
      <c r="F131" s="35"/>
      <c r="G131" s="110"/>
      <c r="H131" s="111"/>
      <c r="I131" s="112"/>
      <c r="J131" s="113"/>
      <c r="K131" s="137"/>
      <c r="L131" s="146"/>
      <c r="M131" s="262"/>
      <c r="N131" s="263"/>
      <c r="O131"/>
      <c r="P131"/>
      <c r="Q131"/>
      <c r="R131"/>
      <c r="S131"/>
      <c r="T131"/>
      <c r="U131"/>
      <c r="V131"/>
    </row>
    <row r="132" spans="1:22" s="3" customFormat="1" hidden="1" x14ac:dyDescent="0.3">
      <c r="A132" s="288"/>
      <c r="B132" s="289"/>
      <c r="C132" s="290"/>
      <c r="D132" s="290"/>
      <c r="E132" s="291">
        <f t="shared" si="1"/>
        <v>79494.042425237974</v>
      </c>
      <c r="F132" s="35"/>
      <c r="G132" s="110"/>
      <c r="H132" s="111"/>
      <c r="I132" s="112"/>
      <c r="J132" s="113"/>
      <c r="K132" s="137"/>
      <c r="L132" s="146"/>
      <c r="M132" s="262"/>
      <c r="N132" s="263"/>
      <c r="O132"/>
      <c r="P132"/>
      <c r="Q132"/>
      <c r="R132"/>
      <c r="S132"/>
      <c r="T132"/>
      <c r="U132"/>
      <c r="V132"/>
    </row>
    <row r="133" spans="1:22" s="3" customFormat="1" hidden="1" x14ac:dyDescent="0.3">
      <c r="A133" s="288"/>
      <c r="B133" s="289"/>
      <c r="C133" s="290"/>
      <c r="D133" s="290"/>
      <c r="E133" s="291">
        <f t="shared" si="1"/>
        <v>79494.042425237974</v>
      </c>
      <c r="F133" s="35"/>
      <c r="G133" s="110"/>
      <c r="H133" s="111"/>
      <c r="I133" s="112"/>
      <c r="J133" s="113"/>
      <c r="K133" s="137"/>
      <c r="L133" s="146"/>
      <c r="M133" s="262"/>
      <c r="N133" s="263"/>
      <c r="O133"/>
      <c r="P133"/>
      <c r="Q133"/>
      <c r="R133"/>
      <c r="S133"/>
      <c r="T133"/>
      <c r="U133"/>
      <c r="V133"/>
    </row>
    <row r="134" spans="1:22" s="3" customFormat="1" hidden="1" x14ac:dyDescent="0.3">
      <c r="A134" s="288"/>
      <c r="B134" s="289"/>
      <c r="C134" s="290"/>
      <c r="D134" s="290"/>
      <c r="E134" s="291">
        <f t="shared" si="1"/>
        <v>79494.042425237974</v>
      </c>
      <c r="F134" s="35"/>
      <c r="G134" s="110"/>
      <c r="H134" s="111"/>
      <c r="I134" s="112"/>
      <c r="J134" s="113"/>
      <c r="K134" s="137"/>
      <c r="L134" s="146"/>
      <c r="M134" s="262"/>
      <c r="N134" s="263"/>
      <c r="O134"/>
      <c r="P134"/>
      <c r="Q134"/>
      <c r="R134"/>
      <c r="S134"/>
      <c r="T134"/>
      <c r="U134"/>
      <c r="V134"/>
    </row>
    <row r="135" spans="1:22" s="3" customFormat="1" hidden="1" x14ac:dyDescent="0.3">
      <c r="A135" s="288"/>
      <c r="B135" s="289"/>
      <c r="C135" s="290"/>
      <c r="D135" s="290"/>
      <c r="E135" s="291">
        <f t="shared" si="1"/>
        <v>79494.042425237974</v>
      </c>
      <c r="F135" s="35"/>
      <c r="G135" s="110"/>
      <c r="H135" s="111"/>
      <c r="I135" s="112"/>
      <c r="J135" s="113"/>
      <c r="K135" s="137"/>
      <c r="L135" s="146"/>
      <c r="M135" s="262"/>
      <c r="N135" s="263"/>
      <c r="O135"/>
      <c r="P135"/>
      <c r="Q135"/>
      <c r="R135"/>
      <c r="S135"/>
      <c r="T135"/>
      <c r="U135"/>
      <c r="V135"/>
    </row>
    <row r="136" spans="1:22" s="3" customFormat="1" hidden="1" x14ac:dyDescent="0.3">
      <c r="A136" s="288"/>
      <c r="B136" s="289"/>
      <c r="C136" s="290"/>
      <c r="D136" s="290"/>
      <c r="E136" s="291">
        <f t="shared" si="1"/>
        <v>79494.042425237974</v>
      </c>
      <c r="F136" s="35"/>
      <c r="G136" s="110"/>
      <c r="H136" s="111"/>
      <c r="I136" s="112"/>
      <c r="J136" s="113"/>
      <c r="K136" s="137"/>
      <c r="L136" s="146"/>
      <c r="M136" s="262"/>
      <c r="N136" s="263"/>
      <c r="O136"/>
      <c r="P136"/>
      <c r="Q136"/>
      <c r="R136"/>
      <c r="S136"/>
      <c r="T136"/>
      <c r="U136"/>
      <c r="V136"/>
    </row>
    <row r="137" spans="1:22" s="3" customFormat="1" hidden="1" x14ac:dyDescent="0.3">
      <c r="A137" s="288"/>
      <c r="B137" s="289"/>
      <c r="C137" s="290"/>
      <c r="D137" s="290"/>
      <c r="E137" s="291">
        <f t="shared" si="1"/>
        <v>79494.042425237974</v>
      </c>
      <c r="F137" s="35"/>
      <c r="G137" s="110"/>
      <c r="H137" s="111"/>
      <c r="I137" s="112"/>
      <c r="J137" s="113"/>
      <c r="K137" s="137"/>
      <c r="L137" s="146"/>
      <c r="M137" s="262"/>
      <c r="N137" s="263"/>
      <c r="O137"/>
      <c r="P137"/>
      <c r="Q137"/>
      <c r="R137"/>
      <c r="S137"/>
      <c r="T137"/>
      <c r="U137"/>
      <c r="V137"/>
    </row>
    <row r="138" spans="1:22" s="3" customFormat="1" hidden="1" x14ac:dyDescent="0.3">
      <c r="A138" s="288"/>
      <c r="B138" s="289"/>
      <c r="C138" s="290"/>
      <c r="D138" s="290"/>
      <c r="E138" s="291">
        <f t="shared" si="1"/>
        <v>79494.042425237974</v>
      </c>
      <c r="F138" s="35"/>
      <c r="G138" s="110"/>
      <c r="H138" s="111"/>
      <c r="I138" s="112"/>
      <c r="J138" s="113"/>
      <c r="K138" s="137"/>
      <c r="L138" s="146"/>
      <c r="M138" s="262"/>
      <c r="N138" s="263"/>
      <c r="O138"/>
      <c r="P138"/>
      <c r="Q138"/>
      <c r="R138"/>
      <c r="S138"/>
      <c r="T138"/>
      <c r="U138"/>
      <c r="V138"/>
    </row>
    <row r="139" spans="1:22" s="3" customFormat="1" hidden="1" x14ac:dyDescent="0.3">
      <c r="A139" s="288"/>
      <c r="B139" s="289"/>
      <c r="C139" s="290"/>
      <c r="D139" s="290"/>
      <c r="E139" s="291">
        <f t="shared" si="1"/>
        <v>79494.042425237974</v>
      </c>
      <c r="F139" s="35"/>
      <c r="G139" s="110"/>
      <c r="H139" s="111"/>
      <c r="I139" s="112"/>
      <c r="J139" s="113"/>
      <c r="K139" s="137"/>
      <c r="L139" s="146"/>
      <c r="M139" s="262"/>
      <c r="N139" s="263"/>
      <c r="O139"/>
      <c r="P139"/>
      <c r="Q139"/>
      <c r="R139"/>
      <c r="S139"/>
      <c r="T139"/>
      <c r="U139"/>
      <c r="V139"/>
    </row>
    <row r="140" spans="1:22" s="3" customFormat="1" hidden="1" x14ac:dyDescent="0.3">
      <c r="A140" s="288"/>
      <c r="B140" s="289"/>
      <c r="C140" s="290"/>
      <c r="D140" s="290"/>
      <c r="E140" s="291">
        <f t="shared" si="1"/>
        <v>79494.042425237974</v>
      </c>
      <c r="F140" s="35"/>
      <c r="G140" s="110"/>
      <c r="H140" s="111"/>
      <c r="I140" s="112"/>
      <c r="J140" s="113"/>
      <c r="K140" s="137"/>
      <c r="L140" s="146"/>
      <c r="M140" s="262"/>
      <c r="N140" s="263"/>
      <c r="O140"/>
      <c r="P140"/>
      <c r="Q140"/>
      <c r="R140"/>
      <c r="S140"/>
      <c r="T140"/>
      <c r="U140"/>
      <c r="V140"/>
    </row>
    <row r="141" spans="1:22" s="3" customFormat="1" hidden="1" x14ac:dyDescent="0.3">
      <c r="A141" s="288"/>
      <c r="B141" s="289"/>
      <c r="C141" s="290"/>
      <c r="D141" s="290"/>
      <c r="E141" s="291">
        <f t="shared" si="1"/>
        <v>79494.042425237974</v>
      </c>
      <c r="F141" s="35"/>
      <c r="G141" s="110"/>
      <c r="H141" s="111"/>
      <c r="I141" s="112"/>
      <c r="J141" s="113"/>
      <c r="K141" s="137"/>
      <c r="L141" s="146"/>
      <c r="M141" s="262"/>
      <c r="N141" s="263"/>
      <c r="O141"/>
      <c r="P141"/>
      <c r="Q141"/>
      <c r="R141"/>
      <c r="S141"/>
      <c r="T141"/>
      <c r="U141"/>
      <c r="V141"/>
    </row>
    <row r="142" spans="1:22" s="3" customFormat="1" hidden="1" x14ac:dyDescent="0.3">
      <c r="A142" s="288"/>
      <c r="B142" s="289"/>
      <c r="C142" s="290"/>
      <c r="D142" s="290"/>
      <c r="E142" s="291">
        <f t="shared" si="1"/>
        <v>79494.042425237974</v>
      </c>
      <c r="F142" s="35"/>
      <c r="G142" s="110"/>
      <c r="H142" s="111"/>
      <c r="I142" s="112"/>
      <c r="J142" s="113"/>
      <c r="K142" s="137"/>
      <c r="L142" s="146"/>
      <c r="M142" s="262"/>
      <c r="N142" s="263"/>
      <c r="O142"/>
      <c r="P142"/>
      <c r="Q142"/>
      <c r="R142"/>
      <c r="S142"/>
      <c r="T142"/>
      <c r="U142"/>
      <c r="V142"/>
    </row>
    <row r="143" spans="1:22" s="3" customFormat="1" hidden="1" x14ac:dyDescent="0.3">
      <c r="A143" s="288"/>
      <c r="B143" s="289"/>
      <c r="C143" s="290"/>
      <c r="D143" s="290"/>
      <c r="E143" s="291">
        <f t="shared" si="1"/>
        <v>79494.042425237974</v>
      </c>
      <c r="F143" s="35"/>
      <c r="G143" s="110"/>
      <c r="H143" s="111"/>
      <c r="I143" s="112"/>
      <c r="J143" s="113"/>
      <c r="K143" s="137"/>
      <c r="L143" s="146"/>
      <c r="M143" s="262"/>
      <c r="N143" s="263"/>
      <c r="O143"/>
      <c r="P143"/>
      <c r="Q143"/>
      <c r="R143"/>
      <c r="S143"/>
      <c r="T143"/>
      <c r="U143"/>
      <c r="V143"/>
    </row>
    <row r="144" spans="1:22" s="3" customFormat="1" hidden="1" x14ac:dyDescent="0.3">
      <c r="A144" s="288"/>
      <c r="B144" s="289"/>
      <c r="C144" s="290"/>
      <c r="D144" s="290"/>
      <c r="E144" s="291">
        <f t="shared" si="1"/>
        <v>79494.042425237974</v>
      </c>
      <c r="F144" s="35"/>
      <c r="G144" s="110"/>
      <c r="H144" s="111"/>
      <c r="I144" s="112"/>
      <c r="J144" s="113"/>
      <c r="K144" s="137"/>
      <c r="L144" s="146"/>
      <c r="M144" s="262"/>
      <c r="N144" s="263"/>
      <c r="O144"/>
      <c r="P144"/>
      <c r="Q144"/>
      <c r="R144"/>
      <c r="S144"/>
      <c r="T144"/>
      <c r="U144"/>
      <c r="V144"/>
    </row>
    <row r="145" spans="1:22" s="3" customFormat="1" hidden="1" x14ac:dyDescent="0.3">
      <c r="A145" s="288"/>
      <c r="B145" s="289"/>
      <c r="C145" s="290"/>
      <c r="D145" s="290"/>
      <c r="E145" s="291">
        <f t="shared" si="1"/>
        <v>79494.042425237974</v>
      </c>
      <c r="F145" s="35"/>
      <c r="G145" s="110"/>
      <c r="H145" s="111"/>
      <c r="I145" s="112"/>
      <c r="J145" s="113"/>
      <c r="K145" s="137"/>
      <c r="L145" s="146"/>
      <c r="M145" s="262"/>
      <c r="N145" s="263"/>
      <c r="O145"/>
      <c r="P145"/>
      <c r="Q145"/>
      <c r="R145"/>
      <c r="S145"/>
      <c r="T145"/>
      <c r="U145"/>
      <c r="V145"/>
    </row>
    <row r="146" spans="1:22" s="3" customFormat="1" hidden="1" x14ac:dyDescent="0.3">
      <c r="A146" s="288"/>
      <c r="B146" s="289"/>
      <c r="C146" s="290"/>
      <c r="D146" s="290"/>
      <c r="E146" s="291">
        <f t="shared" si="1"/>
        <v>79494.042425237974</v>
      </c>
      <c r="F146" s="35"/>
      <c r="G146" s="110"/>
      <c r="H146" s="111"/>
      <c r="I146" s="112"/>
      <c r="J146" s="113"/>
      <c r="K146" s="137"/>
      <c r="L146" s="146"/>
      <c r="M146" s="262"/>
      <c r="N146" s="263"/>
      <c r="O146"/>
      <c r="P146"/>
      <c r="Q146"/>
      <c r="R146"/>
      <c r="S146"/>
      <c r="T146"/>
      <c r="U146"/>
      <c r="V146"/>
    </row>
    <row r="147" spans="1:22" s="3" customFormat="1" hidden="1" x14ac:dyDescent="0.3">
      <c r="A147" s="288"/>
      <c r="B147" s="289"/>
      <c r="C147" s="290"/>
      <c r="D147" s="290"/>
      <c r="E147" s="291">
        <f t="shared" si="1"/>
        <v>79494.042425237974</v>
      </c>
      <c r="F147" s="35"/>
      <c r="G147" s="110"/>
      <c r="H147" s="111"/>
      <c r="I147" s="112"/>
      <c r="J147" s="113"/>
      <c r="K147" s="137"/>
      <c r="L147" s="146"/>
      <c r="M147" s="262"/>
      <c r="N147" s="263"/>
      <c r="O147"/>
      <c r="P147"/>
      <c r="Q147"/>
      <c r="R147"/>
      <c r="S147"/>
      <c r="T147"/>
      <c r="U147"/>
      <c r="V147"/>
    </row>
    <row r="148" spans="1:22" s="3" customFormat="1" x14ac:dyDescent="0.3">
      <c r="A148" s="288"/>
      <c r="B148" s="289"/>
      <c r="C148" s="290"/>
      <c r="D148" s="290"/>
      <c r="E148" s="291">
        <f t="shared" si="1"/>
        <v>79494.042425237974</v>
      </c>
      <c r="F148"/>
      <c r="G148" s="110"/>
      <c r="H148" s="111"/>
      <c r="I148" s="112"/>
      <c r="J148" s="113"/>
      <c r="K148" s="137"/>
      <c r="L148" s="146"/>
      <c r="M148" s="262"/>
      <c r="N148" s="263"/>
      <c r="O148"/>
      <c r="P148"/>
      <c r="Q148"/>
      <c r="R148"/>
      <c r="S148"/>
      <c r="T148"/>
      <c r="U148"/>
      <c r="V148"/>
    </row>
    <row r="149" spans="1:22" s="3" customFormat="1" hidden="1" x14ac:dyDescent="0.3">
      <c r="A149" s="149"/>
      <c r="B149" s="151"/>
      <c r="C149" s="150"/>
      <c r="D149" s="150"/>
      <c r="E149" s="153">
        <f t="shared" si="1"/>
        <v>79494.042425237974</v>
      </c>
      <c r="F149"/>
      <c r="G149" s="110"/>
      <c r="H149" s="111"/>
      <c r="I149" s="112"/>
      <c r="J149" s="113"/>
      <c r="K149" s="137"/>
      <c r="L149" s="146"/>
      <c r="M149" s="262"/>
      <c r="N149" s="263"/>
      <c r="O149"/>
      <c r="P149"/>
      <c r="Q149"/>
      <c r="R149"/>
      <c r="S149"/>
      <c r="T149"/>
      <c r="U149"/>
      <c r="V149"/>
    </row>
    <row r="150" spans="1:22" s="3" customFormat="1" hidden="1" x14ac:dyDescent="0.3">
      <c r="A150" s="149"/>
      <c r="B150" s="151"/>
      <c r="C150" s="150"/>
      <c r="D150" s="150"/>
      <c r="E150" s="153">
        <f t="shared" si="1"/>
        <v>79494.042425237974</v>
      </c>
      <c r="F150"/>
      <c r="G150" s="110"/>
      <c r="H150" s="111"/>
      <c r="I150" s="112"/>
      <c r="J150" s="113"/>
      <c r="K150" s="137"/>
      <c r="L150" s="146"/>
      <c r="M150" s="262"/>
      <c r="N150" s="263"/>
      <c r="O150"/>
      <c r="P150"/>
      <c r="Q150"/>
      <c r="R150"/>
      <c r="S150"/>
      <c r="T150"/>
      <c r="U150"/>
      <c r="V150"/>
    </row>
    <row r="151" spans="1:22" s="3" customFormat="1" hidden="1" x14ac:dyDescent="0.3">
      <c r="A151" s="149"/>
      <c r="B151" s="151"/>
      <c r="C151" s="150"/>
      <c r="D151" s="150"/>
      <c r="E151" s="153">
        <f t="shared" si="1"/>
        <v>79494.042425237974</v>
      </c>
      <c r="F151"/>
      <c r="G151" s="110"/>
      <c r="H151" s="111"/>
      <c r="I151" s="112"/>
      <c r="J151" s="113"/>
      <c r="K151" s="137"/>
      <c r="L151" s="146"/>
      <c r="M151" s="262"/>
      <c r="N151" s="263"/>
      <c r="O151"/>
      <c r="P151"/>
      <c r="Q151"/>
      <c r="R151"/>
      <c r="S151"/>
      <c r="T151"/>
      <c r="U151"/>
      <c r="V151"/>
    </row>
    <row r="152" spans="1:22" s="3" customFormat="1" hidden="1" x14ac:dyDescent="0.3">
      <c r="A152" s="149"/>
      <c r="B152" s="151"/>
      <c r="C152" s="150"/>
      <c r="D152" s="150"/>
      <c r="E152" s="153">
        <f t="shared" si="1"/>
        <v>79494.042425237974</v>
      </c>
      <c r="F152"/>
      <c r="G152" s="110"/>
      <c r="H152" s="111"/>
      <c r="I152" s="112"/>
      <c r="J152" s="113"/>
      <c r="K152" s="137"/>
      <c r="L152" s="146"/>
      <c r="M152" s="262"/>
      <c r="N152" s="263"/>
      <c r="O152"/>
      <c r="P152"/>
      <c r="Q152"/>
      <c r="R152"/>
      <c r="S152"/>
      <c r="T152"/>
      <c r="U152"/>
      <c r="V152"/>
    </row>
    <row r="153" spans="1:22" s="3" customFormat="1" hidden="1" x14ac:dyDescent="0.3">
      <c r="A153" s="149"/>
      <c r="B153" s="151"/>
      <c r="C153" s="150"/>
      <c r="D153" s="150"/>
      <c r="E153" s="153">
        <f t="shared" si="1"/>
        <v>79494.042425237974</v>
      </c>
      <c r="F153"/>
      <c r="G153" s="110"/>
      <c r="H153" s="111"/>
      <c r="I153" s="112"/>
      <c r="J153" s="113"/>
      <c r="K153" s="137"/>
      <c r="L153" s="146"/>
      <c r="M153" s="262"/>
      <c r="N153" s="263"/>
      <c r="O153"/>
      <c r="P153"/>
      <c r="Q153"/>
      <c r="R153"/>
      <c r="S153"/>
      <c r="T153"/>
      <c r="U153"/>
      <c r="V153"/>
    </row>
    <row r="154" spans="1:22" s="3" customFormat="1" hidden="1" x14ac:dyDescent="0.3">
      <c r="A154" s="149"/>
      <c r="B154" s="151"/>
      <c r="C154" s="150"/>
      <c r="D154" s="150"/>
      <c r="E154" s="153">
        <f t="shared" si="1"/>
        <v>79494.042425237974</v>
      </c>
      <c r="F154"/>
      <c r="G154" s="110"/>
      <c r="H154" s="111"/>
      <c r="I154" s="112"/>
      <c r="J154" s="113"/>
      <c r="K154" s="137"/>
      <c r="L154" s="146"/>
      <c r="M154" s="262"/>
      <c r="N154" s="263"/>
      <c r="O154"/>
      <c r="P154"/>
      <c r="Q154"/>
      <c r="R154"/>
      <c r="S154"/>
      <c r="T154"/>
      <c r="U154"/>
      <c r="V154"/>
    </row>
    <row r="155" spans="1:22" s="3" customFormat="1" hidden="1" x14ac:dyDescent="0.3">
      <c r="A155" s="149"/>
      <c r="B155" s="151"/>
      <c r="C155" s="150"/>
      <c r="D155" s="150"/>
      <c r="E155" s="153">
        <f t="shared" si="1"/>
        <v>79494.042425237974</v>
      </c>
      <c r="F155"/>
      <c r="G155" s="110"/>
      <c r="H155" s="111"/>
      <c r="I155" s="112"/>
      <c r="J155" s="113"/>
      <c r="K155" s="137"/>
      <c r="L155" s="146"/>
      <c r="M155" s="262"/>
      <c r="N155" s="263"/>
      <c r="O155"/>
      <c r="P155"/>
      <c r="Q155"/>
      <c r="R155"/>
      <c r="S155"/>
      <c r="T155"/>
      <c r="U155"/>
      <c r="V155"/>
    </row>
    <row r="156" spans="1:22" s="3" customFormat="1" hidden="1" x14ac:dyDescent="0.3">
      <c r="A156" s="149"/>
      <c r="B156" s="151"/>
      <c r="C156" s="150"/>
      <c r="D156" s="150"/>
      <c r="E156" s="153">
        <f t="shared" si="1"/>
        <v>79494.042425237974</v>
      </c>
      <c r="F156"/>
      <c r="G156" s="110"/>
      <c r="H156" s="111"/>
      <c r="I156" s="112"/>
      <c r="J156" s="113"/>
      <c r="K156" s="137"/>
      <c r="L156" s="146"/>
      <c r="M156" s="262"/>
      <c r="N156" s="263"/>
      <c r="O156"/>
      <c r="P156"/>
      <c r="Q156"/>
      <c r="R156"/>
      <c r="S156"/>
      <c r="T156"/>
      <c r="U156"/>
      <c r="V156"/>
    </row>
    <row r="157" spans="1:22" s="3" customFormat="1" hidden="1" x14ac:dyDescent="0.3">
      <c r="A157" s="149"/>
      <c r="B157" s="151"/>
      <c r="C157" s="150"/>
      <c r="D157" s="150"/>
      <c r="E157" s="153">
        <f t="shared" si="1"/>
        <v>79494.042425237974</v>
      </c>
      <c r="F157"/>
      <c r="G157" s="110"/>
      <c r="H157" s="111"/>
      <c r="I157" s="112"/>
      <c r="J157" s="113"/>
      <c r="K157" s="137"/>
      <c r="L157" s="146"/>
      <c r="M157" s="262"/>
      <c r="N157" s="263"/>
      <c r="O157"/>
      <c r="P157"/>
      <c r="Q157"/>
      <c r="R157"/>
      <c r="S157"/>
      <c r="T157"/>
      <c r="U157"/>
      <c r="V157"/>
    </row>
    <row r="158" spans="1:22" s="3" customFormat="1" hidden="1" x14ac:dyDescent="0.3">
      <c r="A158" s="149"/>
      <c r="B158" s="151"/>
      <c r="C158" s="150"/>
      <c r="D158" s="150"/>
      <c r="E158" s="153">
        <f t="shared" si="1"/>
        <v>79494.042425237974</v>
      </c>
      <c r="F158"/>
      <c r="G158" s="110"/>
      <c r="H158" s="111"/>
      <c r="I158" s="112"/>
      <c r="J158" s="113"/>
      <c r="K158" s="137"/>
      <c r="L158" s="146"/>
      <c r="M158" s="262"/>
      <c r="N158" s="263"/>
      <c r="O158"/>
      <c r="P158"/>
      <c r="Q158"/>
      <c r="R158"/>
      <c r="S158"/>
      <c r="T158"/>
      <c r="U158"/>
      <c r="V158"/>
    </row>
    <row r="159" spans="1:22" s="3" customFormat="1" hidden="1" x14ac:dyDescent="0.3">
      <c r="A159" s="149"/>
      <c r="B159" s="151"/>
      <c r="C159" s="150"/>
      <c r="D159" s="150"/>
      <c r="E159" s="153">
        <f t="shared" si="1"/>
        <v>79494.042425237974</v>
      </c>
      <c r="F159"/>
      <c r="G159" s="110"/>
      <c r="H159" s="111"/>
      <c r="I159" s="112"/>
      <c r="J159" s="113"/>
      <c r="K159" s="137"/>
      <c r="L159" s="146"/>
      <c r="M159" s="262"/>
      <c r="N159" s="263"/>
      <c r="O159"/>
      <c r="P159"/>
      <c r="Q159"/>
      <c r="R159"/>
      <c r="S159"/>
      <c r="T159"/>
      <c r="U159"/>
      <c r="V159"/>
    </row>
    <row r="160" spans="1:22" s="3" customFormat="1" hidden="1" x14ac:dyDescent="0.3">
      <c r="A160" s="149"/>
      <c r="B160" s="151"/>
      <c r="C160" s="150"/>
      <c r="D160" s="150"/>
      <c r="E160" s="153">
        <f t="shared" si="1"/>
        <v>79494.042425237974</v>
      </c>
      <c r="F160"/>
      <c r="G160" s="110"/>
      <c r="H160" s="111"/>
      <c r="I160" s="112"/>
      <c r="J160" s="113"/>
      <c r="K160" s="137"/>
      <c r="L160" s="146"/>
      <c r="M160" s="262"/>
      <c r="N160" s="263"/>
      <c r="O160"/>
      <c r="P160"/>
      <c r="Q160"/>
      <c r="R160"/>
      <c r="S160"/>
      <c r="T160"/>
      <c r="U160"/>
      <c r="V160"/>
    </row>
    <row r="161" spans="1:22" s="3" customFormat="1" hidden="1" x14ac:dyDescent="0.3">
      <c r="A161" s="149"/>
      <c r="B161" s="151"/>
      <c r="C161" s="150"/>
      <c r="D161" s="150"/>
      <c r="E161" s="135">
        <f t="shared" si="1"/>
        <v>79494.042425237974</v>
      </c>
      <c r="F161"/>
      <c r="G161" s="110"/>
      <c r="H161" s="111"/>
      <c r="I161" s="112"/>
      <c r="J161" s="113"/>
      <c r="K161" s="137"/>
      <c r="L161" s="146"/>
      <c r="M161" s="262"/>
      <c r="N161" s="263"/>
      <c r="O161"/>
      <c r="P161"/>
      <c r="Q161"/>
      <c r="R161"/>
      <c r="S161"/>
      <c r="T161"/>
      <c r="U161"/>
      <c r="V161"/>
    </row>
    <row r="162" spans="1:22" s="3" customFormat="1" hidden="1" x14ac:dyDescent="0.3">
      <c r="A162" s="149"/>
      <c r="B162" s="151"/>
      <c r="C162" s="150"/>
      <c r="D162" s="150"/>
      <c r="E162" s="153">
        <f t="shared" si="1"/>
        <v>79494.042425237974</v>
      </c>
      <c r="F162"/>
      <c r="G162" s="110"/>
      <c r="H162" s="111"/>
      <c r="I162" s="112"/>
      <c r="J162" s="113"/>
      <c r="K162" s="137"/>
      <c r="L162" s="146"/>
      <c r="M162" s="262"/>
      <c r="N162" s="263"/>
      <c r="O162"/>
      <c r="P162"/>
      <c r="Q162"/>
      <c r="R162"/>
      <c r="S162"/>
      <c r="T162"/>
      <c r="U162"/>
      <c r="V162"/>
    </row>
    <row r="163" spans="1:22" s="3" customFormat="1" hidden="1" x14ac:dyDescent="0.3">
      <c r="A163" s="149"/>
      <c r="B163" s="151"/>
      <c r="C163" s="150"/>
      <c r="D163" s="150"/>
      <c r="E163" s="153">
        <f t="shared" si="1"/>
        <v>79494.042425237974</v>
      </c>
      <c r="F163"/>
      <c r="G163" s="110"/>
      <c r="H163" s="111"/>
      <c r="I163" s="112"/>
      <c r="J163" s="113"/>
      <c r="K163" s="137"/>
      <c r="L163" s="146"/>
      <c r="M163" s="262"/>
      <c r="N163" s="263"/>
      <c r="O163"/>
      <c r="P163"/>
      <c r="Q163"/>
      <c r="R163"/>
      <c r="S163"/>
      <c r="T163"/>
      <c r="U163"/>
      <c r="V163"/>
    </row>
    <row r="164" spans="1:22" s="3" customFormat="1" hidden="1" x14ac:dyDescent="0.3">
      <c r="A164" s="149"/>
      <c r="B164" s="151"/>
      <c r="C164" s="150"/>
      <c r="D164" s="150"/>
      <c r="E164" s="153">
        <f t="shared" si="1"/>
        <v>79494.042425237974</v>
      </c>
      <c r="F164"/>
      <c r="G164" s="110"/>
      <c r="H164" s="111"/>
      <c r="I164" s="112"/>
      <c r="J164" s="113"/>
      <c r="K164" s="137"/>
      <c r="L164" s="146"/>
      <c r="M164" s="262"/>
      <c r="N164" s="263"/>
      <c r="O164"/>
      <c r="P164"/>
      <c r="Q164"/>
      <c r="R164"/>
      <c r="S164"/>
      <c r="T164"/>
      <c r="U164"/>
      <c r="V164"/>
    </row>
    <row r="165" spans="1:22" s="3" customFormat="1" hidden="1" x14ac:dyDescent="0.3">
      <c r="A165" s="149"/>
      <c r="B165" s="151"/>
      <c r="C165" s="150"/>
      <c r="D165" s="150"/>
      <c r="E165" s="153">
        <f t="shared" si="1"/>
        <v>79494.042425237974</v>
      </c>
      <c r="F165"/>
      <c r="G165" s="110"/>
      <c r="H165" s="111"/>
      <c r="I165" s="112"/>
      <c r="J165" s="113"/>
      <c r="K165" s="137"/>
      <c r="L165" s="146"/>
      <c r="M165" s="262"/>
      <c r="N165" s="263"/>
      <c r="O165"/>
      <c r="P165"/>
      <c r="Q165"/>
      <c r="R165"/>
      <c r="S165"/>
      <c r="T165"/>
      <c r="U165"/>
      <c r="V165"/>
    </row>
    <row r="166" spans="1:22" s="3" customFormat="1" hidden="1" x14ac:dyDescent="0.3">
      <c r="A166" s="149"/>
      <c r="B166" s="151"/>
      <c r="C166" s="150"/>
      <c r="D166" s="150"/>
      <c r="E166" s="153">
        <f t="shared" si="1"/>
        <v>79494.042425237974</v>
      </c>
      <c r="F166"/>
      <c r="G166" s="110"/>
      <c r="H166" s="111"/>
      <c r="I166" s="112"/>
      <c r="J166" s="113"/>
      <c r="K166" s="137"/>
      <c r="L166" s="146"/>
      <c r="M166" s="262"/>
      <c r="N166" s="263"/>
      <c r="O166"/>
      <c r="P166"/>
      <c r="Q166"/>
      <c r="R166"/>
      <c r="S166"/>
      <c r="T166"/>
      <c r="U166"/>
      <c r="V166"/>
    </row>
    <row r="167" spans="1:22" s="3" customFormat="1" hidden="1" x14ac:dyDescent="0.3">
      <c r="A167" s="149"/>
      <c r="B167" s="151"/>
      <c r="C167" s="150"/>
      <c r="D167" s="150"/>
      <c r="E167" s="153">
        <f t="shared" si="1"/>
        <v>79494.042425237974</v>
      </c>
      <c r="F167"/>
      <c r="G167" s="110"/>
      <c r="H167" s="111"/>
      <c r="I167" s="112"/>
      <c r="J167" s="113"/>
      <c r="K167" s="137"/>
      <c r="L167" s="146"/>
      <c r="M167" s="262"/>
      <c r="N167" s="263"/>
      <c r="O167"/>
      <c r="P167"/>
      <c r="Q167"/>
      <c r="R167"/>
      <c r="S167"/>
      <c r="T167"/>
      <c r="U167"/>
      <c r="V167"/>
    </row>
    <row r="168" spans="1:22" s="3" customFormat="1" hidden="1" x14ac:dyDescent="0.3">
      <c r="A168" s="149"/>
      <c r="B168" s="151"/>
      <c r="C168" s="150"/>
      <c r="D168" s="150"/>
      <c r="E168" s="153">
        <f t="shared" si="1"/>
        <v>79494.042425237974</v>
      </c>
      <c r="F168"/>
      <c r="G168" s="110"/>
      <c r="H168" s="111"/>
      <c r="I168" s="112"/>
      <c r="J168" s="113"/>
      <c r="K168" s="137"/>
      <c r="L168" s="146"/>
      <c r="M168" s="262"/>
      <c r="N168" s="263"/>
      <c r="O168"/>
      <c r="P168"/>
      <c r="Q168"/>
      <c r="R168"/>
      <c r="S168"/>
      <c r="T168"/>
      <c r="U168"/>
      <c r="V168"/>
    </row>
    <row r="169" spans="1:22" s="3" customFormat="1" hidden="1" x14ac:dyDescent="0.3">
      <c r="A169" s="149"/>
      <c r="B169" s="151"/>
      <c r="C169" s="150"/>
      <c r="D169" s="150"/>
      <c r="E169" s="153">
        <f t="shared" si="1"/>
        <v>79494.042425237974</v>
      </c>
      <c r="F169"/>
      <c r="G169" s="110"/>
      <c r="H169" s="111"/>
      <c r="I169" s="112"/>
      <c r="J169" s="113"/>
      <c r="K169" s="137"/>
      <c r="L169" s="146"/>
      <c r="M169" s="262"/>
      <c r="N169" s="263"/>
      <c r="O169"/>
      <c r="P169"/>
      <c r="Q169"/>
      <c r="R169"/>
      <c r="S169"/>
      <c r="T169"/>
      <c r="U169"/>
      <c r="V169"/>
    </row>
    <row r="170" spans="1:22" s="3" customFormat="1" hidden="1" x14ac:dyDescent="0.3">
      <c r="A170" s="149"/>
      <c r="B170" s="151"/>
      <c r="C170" s="150"/>
      <c r="D170" s="150"/>
      <c r="E170" s="153">
        <f t="shared" si="1"/>
        <v>79494.042425237974</v>
      </c>
      <c r="F170"/>
      <c r="G170" s="110"/>
      <c r="H170" s="111"/>
      <c r="I170" s="112"/>
      <c r="J170" s="113"/>
      <c r="K170" s="137"/>
      <c r="L170" s="146"/>
      <c r="M170" s="262"/>
      <c r="N170" s="263"/>
      <c r="O170"/>
      <c r="P170"/>
      <c r="Q170"/>
      <c r="R170"/>
      <c r="S170"/>
      <c r="T170"/>
      <c r="U170"/>
      <c r="V170"/>
    </row>
    <row r="171" spans="1:22" s="3" customFormat="1" hidden="1" x14ac:dyDescent="0.3">
      <c r="A171" s="149"/>
      <c r="B171" s="151"/>
      <c r="C171" s="150"/>
      <c r="D171" s="150"/>
      <c r="E171" s="153">
        <f t="shared" si="1"/>
        <v>79494.042425237974</v>
      </c>
      <c r="F171"/>
      <c r="G171" s="110"/>
      <c r="H171" s="111"/>
      <c r="I171" s="112"/>
      <c r="J171" s="113"/>
      <c r="K171" s="137"/>
      <c r="L171" s="146"/>
      <c r="M171" s="262"/>
      <c r="N171" s="263"/>
      <c r="O171"/>
      <c r="P171"/>
      <c r="Q171"/>
      <c r="R171"/>
      <c r="S171"/>
      <c r="T171"/>
      <c r="U171"/>
      <c r="V171"/>
    </row>
    <row r="172" spans="1:22" s="3" customFormat="1" hidden="1" x14ac:dyDescent="0.3">
      <c r="A172" s="149"/>
      <c r="B172" s="151"/>
      <c r="C172" s="150"/>
      <c r="D172" s="150"/>
      <c r="E172" s="153">
        <f t="shared" si="1"/>
        <v>79494.042425237974</v>
      </c>
      <c r="F172"/>
      <c r="G172" s="110"/>
      <c r="H172" s="111"/>
      <c r="I172" s="112"/>
      <c r="J172" s="113"/>
      <c r="K172" s="137"/>
      <c r="L172" s="146"/>
      <c r="M172" s="262"/>
      <c r="N172" s="263"/>
      <c r="O172"/>
      <c r="P172"/>
      <c r="Q172"/>
      <c r="R172"/>
      <c r="S172"/>
      <c r="T172"/>
      <c r="U172"/>
      <c r="V172"/>
    </row>
    <row r="173" spans="1:22" s="3" customFormat="1" hidden="1" x14ac:dyDescent="0.3">
      <c r="A173" s="149"/>
      <c r="B173" s="151"/>
      <c r="C173" s="150"/>
      <c r="D173" s="150"/>
      <c r="E173" s="153">
        <f t="shared" si="1"/>
        <v>79494.042425237974</v>
      </c>
      <c r="F173"/>
      <c r="G173" s="110"/>
      <c r="H173" s="111"/>
      <c r="I173" s="112"/>
      <c r="J173" s="113"/>
      <c r="K173" s="137"/>
      <c r="L173" s="146"/>
      <c r="M173" s="262"/>
      <c r="N173" s="263"/>
      <c r="O173"/>
      <c r="P173"/>
      <c r="Q173"/>
      <c r="R173"/>
      <c r="S173"/>
      <c r="T173"/>
      <c r="U173"/>
      <c r="V173"/>
    </row>
    <row r="174" spans="1:22" s="3" customFormat="1" hidden="1" x14ac:dyDescent="0.3">
      <c r="A174" s="149"/>
      <c r="B174" s="151"/>
      <c r="C174" s="150"/>
      <c r="D174" s="150"/>
      <c r="E174" s="153">
        <f t="shared" si="1"/>
        <v>79494.042425237974</v>
      </c>
      <c r="F174"/>
      <c r="G174" s="110"/>
      <c r="H174" s="111"/>
      <c r="I174" s="112"/>
      <c r="J174" s="113"/>
      <c r="K174" s="137"/>
      <c r="L174" s="146"/>
      <c r="M174" s="262"/>
      <c r="N174" s="263"/>
      <c r="O174"/>
      <c r="P174"/>
      <c r="Q174"/>
      <c r="R174"/>
      <c r="S174"/>
      <c r="T174"/>
      <c r="U174"/>
      <c r="V174"/>
    </row>
    <row r="175" spans="1:22" s="3" customFormat="1" hidden="1" x14ac:dyDescent="0.3">
      <c r="A175" s="149"/>
      <c r="B175" s="151"/>
      <c r="C175" s="150"/>
      <c r="D175" s="150"/>
      <c r="E175" s="153">
        <f t="shared" si="1"/>
        <v>79494.042425237974</v>
      </c>
      <c r="F175"/>
      <c r="G175" s="110"/>
      <c r="H175" s="111"/>
      <c r="I175" s="112"/>
      <c r="J175" s="113"/>
      <c r="K175" s="137"/>
      <c r="L175" s="146"/>
      <c r="M175" s="262"/>
      <c r="N175" s="263"/>
      <c r="O175"/>
      <c r="P175"/>
      <c r="Q175"/>
      <c r="R175"/>
      <c r="S175"/>
      <c r="T175"/>
      <c r="U175"/>
      <c r="V175"/>
    </row>
    <row r="176" spans="1:22" s="3" customFormat="1" hidden="1" x14ac:dyDescent="0.3">
      <c r="A176" s="149"/>
      <c r="B176" s="151"/>
      <c r="C176" s="150"/>
      <c r="D176" s="150"/>
      <c r="E176" s="153">
        <f t="shared" si="1"/>
        <v>79494.042425237974</v>
      </c>
      <c r="F176"/>
      <c r="G176" s="110"/>
      <c r="H176" s="111"/>
      <c r="I176" s="112"/>
      <c r="J176" s="113"/>
      <c r="K176" s="137"/>
      <c r="L176" s="146"/>
      <c r="M176" s="262"/>
      <c r="N176" s="263"/>
      <c r="O176"/>
      <c r="P176"/>
      <c r="Q176"/>
      <c r="R176"/>
      <c r="S176"/>
      <c r="T176"/>
      <c r="U176"/>
      <c r="V176"/>
    </row>
    <row r="177" spans="1:22" s="3" customFormat="1" hidden="1" x14ac:dyDescent="0.3">
      <c r="A177" s="149"/>
      <c r="B177" s="151"/>
      <c r="C177" s="150"/>
      <c r="D177" s="150"/>
      <c r="E177" s="153">
        <f t="shared" si="1"/>
        <v>79494.042425237974</v>
      </c>
      <c r="F177"/>
      <c r="G177" s="110"/>
      <c r="H177" s="111"/>
      <c r="I177" s="112"/>
      <c r="J177" s="113"/>
      <c r="K177" s="137"/>
      <c r="L177" s="146"/>
      <c r="M177" s="262"/>
      <c r="N177" s="263"/>
      <c r="O177"/>
      <c r="P177"/>
      <c r="Q177"/>
      <c r="R177"/>
      <c r="S177"/>
      <c r="T177"/>
      <c r="U177"/>
      <c r="V177"/>
    </row>
    <row r="178" spans="1:22" s="3" customFormat="1" hidden="1" x14ac:dyDescent="0.3">
      <c r="A178" s="149"/>
      <c r="B178" s="151"/>
      <c r="C178" s="150"/>
      <c r="D178" s="150"/>
      <c r="E178" s="153">
        <f t="shared" si="1"/>
        <v>79494.042425237974</v>
      </c>
      <c r="F178"/>
      <c r="G178" s="110"/>
      <c r="H178" s="111"/>
      <c r="I178" s="112"/>
      <c r="J178" s="113"/>
      <c r="K178" s="137"/>
      <c r="L178" s="146"/>
      <c r="M178" s="262"/>
      <c r="N178" s="263"/>
      <c r="O178"/>
      <c r="P178"/>
      <c r="Q178"/>
      <c r="R178"/>
      <c r="S178"/>
      <c r="T178"/>
      <c r="U178"/>
      <c r="V178"/>
    </row>
    <row r="179" spans="1:22" s="3" customFormat="1" hidden="1" x14ac:dyDescent="0.3">
      <c r="A179" s="149"/>
      <c r="B179" s="151"/>
      <c r="C179" s="150"/>
      <c r="D179" s="150"/>
      <c r="E179" s="153">
        <f t="shared" si="1"/>
        <v>79494.042425237974</v>
      </c>
      <c r="F179"/>
      <c r="G179" s="110"/>
      <c r="H179" s="111"/>
      <c r="I179" s="112"/>
      <c r="J179" s="113"/>
      <c r="K179" s="137"/>
      <c r="L179" s="146"/>
      <c r="M179" s="262"/>
      <c r="N179" s="263"/>
      <c r="O179"/>
      <c r="P179"/>
      <c r="Q179"/>
      <c r="R179"/>
      <c r="S179"/>
      <c r="T179"/>
      <c r="U179"/>
      <c r="V179"/>
    </row>
    <row r="180" spans="1:22" s="3" customFormat="1" hidden="1" x14ac:dyDescent="0.3">
      <c r="A180" s="149"/>
      <c r="B180" s="151"/>
      <c r="C180" s="150"/>
      <c r="D180" s="150"/>
      <c r="E180" s="135">
        <f t="shared" si="1"/>
        <v>79494.042425237974</v>
      </c>
      <c r="F180"/>
      <c r="G180" s="110"/>
      <c r="H180" s="111"/>
      <c r="I180" s="112"/>
      <c r="J180" s="113"/>
      <c r="K180" s="137"/>
      <c r="L180" s="146"/>
      <c r="M180" s="262"/>
      <c r="N180" s="263"/>
      <c r="O180"/>
      <c r="P180"/>
      <c r="Q180"/>
      <c r="R180"/>
      <c r="S180"/>
      <c r="T180"/>
      <c r="U180"/>
      <c r="V180"/>
    </row>
    <row r="181" spans="1:22" s="3" customFormat="1" hidden="1" x14ac:dyDescent="0.3">
      <c r="A181" s="149"/>
      <c r="B181" s="152"/>
      <c r="C181" s="150"/>
      <c r="D181" s="150"/>
      <c r="E181" s="153">
        <f t="shared" si="1"/>
        <v>79494.042425237974</v>
      </c>
      <c r="F181"/>
      <c r="G181" s="110"/>
      <c r="H181" s="111"/>
      <c r="I181" s="112"/>
      <c r="J181" s="113"/>
      <c r="K181" s="137"/>
      <c r="L181" s="146"/>
      <c r="M181" s="262"/>
      <c r="N181" s="263"/>
      <c r="O181"/>
      <c r="P181"/>
      <c r="Q181"/>
      <c r="R181"/>
      <c r="S181"/>
      <c r="T181"/>
      <c r="U181"/>
      <c r="V181"/>
    </row>
    <row r="182" spans="1:22" s="3" customFormat="1" hidden="1" x14ac:dyDescent="0.3">
      <c r="A182" s="149"/>
      <c r="B182" s="151"/>
      <c r="C182" s="150"/>
      <c r="D182" s="150"/>
      <c r="E182" s="153">
        <f t="shared" si="1"/>
        <v>79494.042425237974</v>
      </c>
      <c r="F182"/>
      <c r="G182" s="110"/>
      <c r="H182" s="111"/>
      <c r="I182" s="112"/>
      <c r="J182" s="113"/>
      <c r="K182" s="137"/>
      <c r="L182" s="146"/>
      <c r="M182" s="262"/>
      <c r="N182" s="263"/>
      <c r="O182"/>
      <c r="P182"/>
      <c r="Q182"/>
      <c r="R182"/>
      <c r="S182"/>
      <c r="T182"/>
      <c r="U182"/>
      <c r="V182"/>
    </row>
    <row r="183" spans="1:22" s="3" customFormat="1" hidden="1" x14ac:dyDescent="0.3">
      <c r="A183" s="149"/>
      <c r="B183" s="151"/>
      <c r="C183" s="150"/>
      <c r="D183" s="150"/>
      <c r="E183" s="153">
        <f t="shared" si="1"/>
        <v>79494.042425237974</v>
      </c>
      <c r="F183"/>
      <c r="G183" s="110"/>
      <c r="H183" s="111"/>
      <c r="I183" s="112"/>
      <c r="J183" s="113"/>
      <c r="K183" s="137"/>
      <c r="L183" s="146"/>
      <c r="M183" s="262"/>
      <c r="N183" s="263"/>
      <c r="O183"/>
      <c r="P183"/>
      <c r="Q183"/>
      <c r="R183"/>
      <c r="S183"/>
      <c r="T183"/>
      <c r="U183"/>
      <c r="V183"/>
    </row>
    <row r="184" spans="1:22" s="3" customFormat="1" hidden="1" x14ac:dyDescent="0.3">
      <c r="A184" s="149"/>
      <c r="B184" s="152"/>
      <c r="C184" s="150"/>
      <c r="D184" s="150"/>
      <c r="E184" s="153">
        <f t="shared" si="1"/>
        <v>79494.042425237974</v>
      </c>
      <c r="F184"/>
      <c r="G184" s="110"/>
      <c r="H184" s="111"/>
      <c r="I184" s="112"/>
      <c r="J184" s="113"/>
      <c r="K184" s="137"/>
      <c r="L184" s="146"/>
      <c r="M184" s="262"/>
      <c r="N184" s="263"/>
      <c r="O184"/>
      <c r="P184"/>
      <c r="Q184"/>
      <c r="R184"/>
      <c r="S184"/>
      <c r="T184"/>
      <c r="U184"/>
      <c r="V184"/>
    </row>
    <row r="185" spans="1:22" s="3" customFormat="1" x14ac:dyDescent="0.3">
      <c r="A185" s="193"/>
      <c r="B185" s="194"/>
      <c r="C185" s="58"/>
      <c r="D185" s="21"/>
      <c r="E185" s="63"/>
      <c r="F185"/>
      <c r="G185" s="110"/>
      <c r="H185" s="111"/>
      <c r="I185" s="112"/>
      <c r="J185" s="113"/>
      <c r="K185" s="137"/>
      <c r="L185" s="146"/>
      <c r="M185" s="262"/>
      <c r="N185" s="263"/>
      <c r="O185"/>
      <c r="P185"/>
      <c r="Q185"/>
      <c r="R185"/>
      <c r="S185"/>
      <c r="T185"/>
      <c r="U185"/>
      <c r="V185"/>
    </row>
    <row r="186" spans="1:22" s="3" customFormat="1" ht="15.75" thickBot="1" x14ac:dyDescent="0.35">
      <c r="A186" s="9"/>
      <c r="B186" s="5"/>
      <c r="C186" s="21"/>
      <c r="D186" s="21"/>
      <c r="E186" s="63"/>
      <c r="F186"/>
      <c r="G186" s="110"/>
      <c r="H186" s="111"/>
      <c r="I186" s="112"/>
      <c r="J186" s="113"/>
      <c r="K186" s="136"/>
      <c r="L186" s="146"/>
      <c r="M186" s="262"/>
      <c r="N186" s="263"/>
      <c r="O186"/>
      <c r="P186"/>
      <c r="Q186"/>
      <c r="R186"/>
      <c r="S186"/>
      <c r="T186"/>
      <c r="U186"/>
      <c r="V186"/>
    </row>
    <row r="187" spans="1:22" s="3" customFormat="1" ht="16.5" thickBot="1" x14ac:dyDescent="0.35">
      <c r="A187" s="9"/>
      <c r="B187" s="266" t="s">
        <v>9</v>
      </c>
      <c r="C187" s="21"/>
      <c r="D187" s="21"/>
      <c r="E187" s="133">
        <f>SUM(C$2:C184)-SUM(D$2:D184)</f>
        <v>79494.04242523748</v>
      </c>
      <c r="F187"/>
      <c r="G187" s="114">
        <f>SUM(G2:G186)</f>
        <v>105625</v>
      </c>
      <c r="H187" s="115">
        <f t="shared" ref="H187:N187" si="2">SUM(H2:H186)</f>
        <v>0</v>
      </c>
      <c r="I187" s="116">
        <f t="shared" si="2"/>
        <v>0</v>
      </c>
      <c r="J187" s="117">
        <f t="shared" si="2"/>
        <v>0</v>
      </c>
      <c r="K187" s="138">
        <f t="shared" si="2"/>
        <v>0</v>
      </c>
      <c r="L187" s="139">
        <f t="shared" si="2"/>
        <v>0</v>
      </c>
      <c r="M187" s="264">
        <f t="shared" si="2"/>
        <v>312569.17999999993</v>
      </c>
      <c r="N187" s="265">
        <f t="shared" si="2"/>
        <v>0</v>
      </c>
      <c r="O187"/>
      <c r="P187"/>
      <c r="Q187"/>
      <c r="R187"/>
      <c r="S187"/>
      <c r="T187"/>
      <c r="U187"/>
      <c r="V187"/>
    </row>
    <row r="188" spans="1:22" s="3" customFormat="1" ht="16.5" thickBot="1" x14ac:dyDescent="0.35">
      <c r="A188" s="9"/>
      <c r="B188" s="40"/>
      <c r="C188" s="21"/>
      <c r="D188" s="21"/>
      <c r="E188" s="41"/>
      <c r="F188"/>
      <c r="G188" s="316">
        <f>G187-H187</f>
        <v>105625</v>
      </c>
      <c r="H188" s="317"/>
      <c r="I188" s="318">
        <f>I187-J187</f>
        <v>0</v>
      </c>
      <c r="J188" s="319"/>
      <c r="K188" s="320">
        <f>K187-L187</f>
        <v>0</v>
      </c>
      <c r="L188" s="321"/>
      <c r="M188" s="322">
        <f>M187-N187</f>
        <v>312569.17999999993</v>
      </c>
      <c r="N188" s="323"/>
      <c r="O188"/>
      <c r="P188"/>
      <c r="Q188"/>
      <c r="R188"/>
      <c r="S188"/>
      <c r="T188"/>
      <c r="U188"/>
      <c r="V188"/>
    </row>
    <row r="189" spans="1:22" s="3" customFormat="1" ht="15.75" thickBot="1" x14ac:dyDescent="0.35">
      <c r="A189" s="9"/>
      <c r="B189" s="267" t="s">
        <v>27</v>
      </c>
      <c r="C189" s="22"/>
      <c r="D189" s="22"/>
      <c r="E189" s="268">
        <f>G2</f>
        <v>105625</v>
      </c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</row>
    <row r="190" spans="1:22" s="3" customFormat="1" ht="15.75" thickBot="1" x14ac:dyDescent="0.35">
      <c r="A190" s="9"/>
      <c r="B190" s="204"/>
      <c r="C190" s="185"/>
      <c r="D190" s="185"/>
      <c r="E190" s="205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</row>
    <row r="191" spans="1:22" s="3" customFormat="1" ht="15.75" thickBot="1" x14ac:dyDescent="0.35">
      <c r="A191" s="9"/>
      <c r="B191" s="130" t="s">
        <v>49</v>
      </c>
      <c r="C191" s="21"/>
      <c r="D191" s="21"/>
      <c r="E191" s="134">
        <f>SUM(E189:E190)</f>
        <v>105625</v>
      </c>
      <c r="F191"/>
      <c r="G191"/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  <c r="V191"/>
    </row>
    <row r="192" spans="1:22" s="3" customFormat="1" ht="15.75" thickBot="1" x14ac:dyDescent="0.35">
      <c r="A192" s="9"/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</row>
    <row r="193" spans="1:22" s="3" customFormat="1" ht="15.75" thickBot="1" x14ac:dyDescent="0.35">
      <c r="A193" s="9"/>
      <c r="B193" s="131" t="s">
        <v>59</v>
      </c>
      <c r="C193" s="21"/>
      <c r="D193" s="21"/>
      <c r="E193" s="132">
        <f>I2</f>
        <v>0</v>
      </c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</row>
    <row r="194" spans="1:22" s="3" customFormat="1" ht="15.75" thickBot="1" x14ac:dyDescent="0.35">
      <c r="A194" s="9"/>
      <c r="B194" s="201"/>
      <c r="C194" s="202"/>
      <c r="D194" s="202"/>
      <c r="E194" s="203"/>
      <c r="F194"/>
      <c r="G194"/>
      <c r="H194"/>
      <c r="I194"/>
      <c r="J194"/>
      <c r="K194"/>
      <c r="L194"/>
      <c r="M194"/>
      <c r="N194" s="207"/>
      <c r="O194"/>
      <c r="P194"/>
      <c r="Q194"/>
      <c r="R194"/>
      <c r="S194"/>
      <c r="T194"/>
      <c r="U194"/>
      <c r="V194"/>
    </row>
    <row r="195" spans="1:22" s="3" customFormat="1" ht="15.75" thickBot="1" x14ac:dyDescent="0.35">
      <c r="A195" s="9"/>
      <c r="B195" s="131" t="s">
        <v>59</v>
      </c>
      <c r="C195" s="21"/>
      <c r="D195" s="21"/>
      <c r="E195" s="132">
        <f>SUM(E193:E194)</f>
        <v>0</v>
      </c>
      <c r="F195"/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</row>
    <row r="196" spans="1:22" s="3" customFormat="1" x14ac:dyDescent="0.3">
      <c r="B196" s="8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</row>
    <row r="197" spans="1:22" s="3" customFormat="1" ht="13.5" thickBot="1" x14ac:dyDescent="0.25">
      <c r="F197"/>
      <c r="G197"/>
      <c r="H197"/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</row>
    <row r="198" spans="1:22" s="3" customFormat="1" ht="15.75" thickBot="1" x14ac:dyDescent="0.35">
      <c r="A198" s="9"/>
      <c r="B198" s="269" t="s">
        <v>58</v>
      </c>
      <c r="C198" s="22"/>
      <c r="D198" s="22"/>
      <c r="E198" s="270">
        <f>K2</f>
        <v>0</v>
      </c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</row>
    <row r="199" spans="1:22" s="3" customFormat="1" ht="15.75" thickBot="1" x14ac:dyDescent="0.35">
      <c r="A199" s="9"/>
      <c r="B199" s="198"/>
      <c r="C199" s="199"/>
      <c r="D199" s="199"/>
      <c r="E199" s="200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</row>
    <row r="200" spans="1:22" s="3" customFormat="1" ht="15.75" thickBot="1" x14ac:dyDescent="0.35">
      <c r="A200" s="9"/>
      <c r="B200" s="269" t="s">
        <v>50</v>
      </c>
      <c r="C200" s="22"/>
      <c r="D200" s="22"/>
      <c r="E200" s="270">
        <f>SUM(E198:E199)</f>
        <v>0</v>
      </c>
      <c r="F200"/>
      <c r="G200"/>
      <c r="H200"/>
      <c r="I200"/>
      <c r="J200"/>
      <c r="K200"/>
      <c r="L200"/>
      <c r="M200"/>
      <c r="N200"/>
      <c r="O200"/>
      <c r="P200"/>
      <c r="Q200"/>
      <c r="R200"/>
      <c r="S200"/>
      <c r="T200"/>
      <c r="U200"/>
      <c r="V200"/>
    </row>
    <row r="201" spans="1:22" s="3" customFormat="1" ht="12.75" x14ac:dyDescent="0.2">
      <c r="F201"/>
      <c r="G201"/>
      <c r="H201"/>
      <c r="I201"/>
      <c r="J201"/>
      <c r="K201"/>
      <c r="L201"/>
      <c r="M201"/>
      <c r="N201"/>
      <c r="O201"/>
      <c r="P201"/>
      <c r="Q201"/>
      <c r="R201"/>
      <c r="S201"/>
      <c r="T201"/>
      <c r="U201"/>
      <c r="V201"/>
    </row>
    <row r="202" spans="1:22" s="3" customFormat="1" ht="13.5" thickBot="1" x14ac:dyDescent="0.25">
      <c r="F202"/>
      <c r="G202"/>
      <c r="H202"/>
      <c r="I202"/>
      <c r="J202"/>
      <c r="K202"/>
      <c r="L202"/>
      <c r="M202"/>
      <c r="N202"/>
      <c r="O202"/>
      <c r="P202"/>
      <c r="Q202"/>
      <c r="R202"/>
      <c r="S202"/>
      <c r="T202"/>
      <c r="U202"/>
      <c r="V202"/>
    </row>
    <row r="203" spans="1:22" s="3" customFormat="1" ht="15.75" thickBot="1" x14ac:dyDescent="0.35">
      <c r="A203" s="9"/>
      <c r="B203" s="271" t="s">
        <v>63</v>
      </c>
      <c r="C203" s="22"/>
      <c r="D203" s="22"/>
      <c r="E203" s="272">
        <f>M2</f>
        <v>254990.84999999998</v>
      </c>
      <c r="F203"/>
      <c r="G203"/>
      <c r="H203"/>
      <c r="I203"/>
      <c r="J203"/>
      <c r="K203"/>
      <c r="L203"/>
      <c r="M203"/>
      <c r="N203"/>
      <c r="O203"/>
      <c r="P203"/>
      <c r="Q203"/>
      <c r="R203"/>
      <c r="S203"/>
      <c r="T203"/>
      <c r="U203"/>
      <c r="V203"/>
    </row>
    <row r="204" spans="1:22" s="3" customFormat="1" x14ac:dyDescent="0.3">
      <c r="A204" s="9">
        <v>44753</v>
      </c>
      <c r="B204" s="273" t="s">
        <v>72</v>
      </c>
      <c r="C204" s="274"/>
      <c r="D204" s="274"/>
      <c r="E204" s="275">
        <f>M4</f>
        <v>15746.56</v>
      </c>
      <c r="F204"/>
      <c r="G204"/>
      <c r="H204"/>
      <c r="I204"/>
      <c r="J204"/>
      <c r="K204"/>
      <c r="L204"/>
      <c r="M204"/>
      <c r="N204"/>
      <c r="O204"/>
      <c r="P204"/>
      <c r="Q204"/>
      <c r="R204"/>
      <c r="S204"/>
      <c r="T204"/>
      <c r="U204"/>
      <c r="V204"/>
    </row>
    <row r="205" spans="1:22" s="3" customFormat="1" x14ac:dyDescent="0.3">
      <c r="A205" s="9">
        <v>44802</v>
      </c>
      <c r="B205" s="273" t="s">
        <v>72</v>
      </c>
      <c r="C205" s="274"/>
      <c r="D205" s="274"/>
      <c r="E205" s="275">
        <f>M28</f>
        <v>18172.79</v>
      </c>
      <c r="F205"/>
      <c r="G205"/>
      <c r="H205"/>
      <c r="I205"/>
      <c r="J205"/>
      <c r="K205"/>
      <c r="L205"/>
      <c r="M205"/>
      <c r="N205"/>
      <c r="O205"/>
      <c r="P205"/>
      <c r="Q205"/>
      <c r="R205"/>
      <c r="S205"/>
      <c r="T205"/>
      <c r="U205"/>
      <c r="V205"/>
    </row>
    <row r="206" spans="1:22" s="3" customFormat="1" x14ac:dyDescent="0.3">
      <c r="A206" s="9">
        <v>44851</v>
      </c>
      <c r="B206" s="273" t="s">
        <v>72</v>
      </c>
      <c r="C206" s="274"/>
      <c r="D206" s="274"/>
      <c r="E206" s="275">
        <f>M54</f>
        <v>23658.98</v>
      </c>
      <c r="F206"/>
      <c r="G206"/>
      <c r="H206"/>
      <c r="I206"/>
      <c r="J206"/>
      <c r="K206"/>
      <c r="L206"/>
      <c r="M206"/>
      <c r="N206"/>
      <c r="O206"/>
      <c r="P206"/>
      <c r="Q206"/>
      <c r="R206"/>
      <c r="S206"/>
      <c r="T206"/>
      <c r="U206"/>
      <c r="V206"/>
    </row>
    <row r="207" spans="1:22" s="3" customFormat="1" x14ac:dyDescent="0.3">
      <c r="A207" s="9"/>
      <c r="B207" s="273" t="s">
        <v>72</v>
      </c>
      <c r="C207" s="274"/>
      <c r="D207" s="274"/>
      <c r="E207" s="275"/>
      <c r="F207"/>
      <c r="G207"/>
      <c r="H207"/>
      <c r="I207"/>
      <c r="J207"/>
      <c r="K207"/>
      <c r="L207"/>
      <c r="M207"/>
      <c r="N207"/>
      <c r="O207"/>
      <c r="P207"/>
      <c r="Q207"/>
      <c r="R207"/>
      <c r="S207"/>
      <c r="T207"/>
      <c r="U207"/>
      <c r="V207"/>
    </row>
    <row r="208" spans="1:22" s="3" customFormat="1" x14ac:dyDescent="0.3">
      <c r="A208" s="9"/>
      <c r="B208" s="273" t="s">
        <v>72</v>
      </c>
      <c r="C208" s="274"/>
      <c r="D208" s="274"/>
      <c r="E208" s="275"/>
      <c r="F208"/>
      <c r="G208"/>
      <c r="H208"/>
      <c r="I208"/>
      <c r="J208"/>
      <c r="K208"/>
      <c r="L208"/>
      <c r="M208"/>
      <c r="N208"/>
      <c r="O208"/>
      <c r="P208"/>
      <c r="Q208"/>
      <c r="R208"/>
      <c r="S208"/>
      <c r="T208"/>
      <c r="U208"/>
      <c r="V208"/>
    </row>
    <row r="209" spans="1:22" s="3" customFormat="1" x14ac:dyDescent="0.3">
      <c r="A209" s="9"/>
      <c r="B209" s="273" t="s">
        <v>72</v>
      </c>
      <c r="C209" s="274"/>
      <c r="D209" s="274"/>
      <c r="E209" s="275"/>
      <c r="F209"/>
      <c r="G209"/>
      <c r="H209"/>
      <c r="I209"/>
      <c r="J209"/>
      <c r="K209"/>
      <c r="L209"/>
      <c r="M209"/>
      <c r="N209"/>
      <c r="O209"/>
      <c r="P209"/>
      <c r="Q209"/>
      <c r="R209"/>
      <c r="S209"/>
      <c r="T209"/>
      <c r="U209"/>
      <c r="V209"/>
    </row>
    <row r="210" spans="1:22" s="3" customFormat="1" x14ac:dyDescent="0.3">
      <c r="A210" s="9"/>
      <c r="B210" s="273" t="s">
        <v>72</v>
      </c>
      <c r="C210" s="274"/>
      <c r="D210" s="274"/>
      <c r="E210" s="275"/>
      <c r="F210"/>
      <c r="G210"/>
      <c r="H210"/>
      <c r="I210"/>
      <c r="J210"/>
      <c r="K210"/>
      <c r="L210"/>
      <c r="M210"/>
      <c r="N210"/>
      <c r="O210"/>
      <c r="P210"/>
      <c r="Q210"/>
      <c r="R210"/>
      <c r="S210"/>
      <c r="T210"/>
      <c r="U210"/>
      <c r="V210"/>
    </row>
    <row r="211" spans="1:22" s="3" customFormat="1" ht="15.75" thickBot="1" x14ac:dyDescent="0.35">
      <c r="A211" s="9"/>
      <c r="B211" s="273" t="s">
        <v>72</v>
      </c>
      <c r="C211" s="274"/>
      <c r="D211" s="274"/>
      <c r="E211" s="275"/>
      <c r="F211"/>
      <c r="G211"/>
      <c r="H211"/>
      <c r="I211"/>
      <c r="J211"/>
      <c r="K211"/>
      <c r="L211"/>
      <c r="M211"/>
      <c r="N211"/>
      <c r="O211"/>
      <c r="P211"/>
      <c r="Q211"/>
      <c r="R211"/>
      <c r="S211"/>
      <c r="T211"/>
      <c r="U211"/>
      <c r="V211"/>
    </row>
    <row r="212" spans="1:22" s="3" customFormat="1" ht="15.75" thickBot="1" x14ac:dyDescent="0.35">
      <c r="A212" s="9"/>
      <c r="B212" s="271" t="s">
        <v>64</v>
      </c>
      <c r="C212" s="22"/>
      <c r="D212" s="22"/>
      <c r="E212" s="272">
        <f>SUM(E203:E210)</f>
        <v>312569.17999999993</v>
      </c>
      <c r="F212" s="35"/>
      <c r="G212"/>
      <c r="H212"/>
      <c r="I212"/>
      <c r="J212"/>
      <c r="K212"/>
      <c r="L212"/>
      <c r="M212"/>
      <c r="N212"/>
      <c r="O212"/>
      <c r="P212"/>
      <c r="Q212"/>
      <c r="R212"/>
      <c r="S212"/>
      <c r="T212"/>
      <c r="U212"/>
      <c r="V212"/>
    </row>
    <row r="213" spans="1:22" s="3" customFormat="1" x14ac:dyDescent="0.3">
      <c r="A213" s="9"/>
      <c r="B213" s="5"/>
      <c r="C213" s="21"/>
      <c r="D213" s="21"/>
      <c r="E213" s="36"/>
      <c r="F213"/>
      <c r="G213"/>
      <c r="H213"/>
      <c r="I213"/>
      <c r="J213"/>
      <c r="K213"/>
      <c r="L213"/>
      <c r="M213"/>
      <c r="N213"/>
      <c r="O213"/>
      <c r="P213"/>
      <c r="Q213"/>
      <c r="R213"/>
      <c r="S213"/>
      <c r="T213"/>
      <c r="U213"/>
      <c r="V213"/>
    </row>
    <row r="214" spans="1:22" s="3" customFormat="1" x14ac:dyDescent="0.3">
      <c r="A214" s="9"/>
      <c r="B214" s="5"/>
      <c r="C214" s="21"/>
      <c r="D214" s="21"/>
      <c r="E214" s="36"/>
      <c r="F214"/>
      <c r="G214"/>
      <c r="H214"/>
      <c r="I214"/>
      <c r="J214"/>
      <c r="K214"/>
      <c r="L214"/>
      <c r="M214"/>
      <c r="N214"/>
      <c r="O214"/>
      <c r="P214"/>
      <c r="Q214"/>
      <c r="R214"/>
      <c r="S214"/>
      <c r="T214"/>
      <c r="U214"/>
      <c r="V214"/>
    </row>
    <row r="215" spans="1:22" s="3" customFormat="1" x14ac:dyDescent="0.3">
      <c r="A215" s="9"/>
      <c r="B215" s="5"/>
      <c r="C215" s="21"/>
      <c r="D215" s="21"/>
      <c r="E215" s="36"/>
      <c r="F215"/>
      <c r="G215"/>
      <c r="H215"/>
      <c r="I215"/>
      <c r="J215"/>
      <c r="K215"/>
      <c r="L215"/>
      <c r="M215"/>
      <c r="N215"/>
      <c r="O215"/>
      <c r="P215"/>
      <c r="Q215"/>
      <c r="R215"/>
      <c r="S215"/>
      <c r="T215"/>
      <c r="U215"/>
      <c r="V215"/>
    </row>
    <row r="216" spans="1:22" s="3" customFormat="1" x14ac:dyDescent="0.3">
      <c r="A216" s="9"/>
      <c r="B216" s="5"/>
      <c r="C216" s="21"/>
      <c r="D216" s="21"/>
      <c r="E216" s="36"/>
      <c r="F216"/>
      <c r="G216"/>
      <c r="H216"/>
      <c r="I216"/>
      <c r="J216"/>
      <c r="K216"/>
      <c r="L216"/>
      <c r="M216"/>
      <c r="N216"/>
      <c r="O216"/>
      <c r="P216"/>
      <c r="Q216"/>
      <c r="R216"/>
      <c r="S216"/>
      <c r="T216"/>
      <c r="U216"/>
      <c r="V216"/>
    </row>
    <row r="217" spans="1:22" s="3" customFormat="1" x14ac:dyDescent="0.3">
      <c r="A217" s="9"/>
      <c r="B217" s="5"/>
      <c r="C217" s="21"/>
      <c r="D217" s="21"/>
      <c r="E217" s="36"/>
      <c r="F217"/>
      <c r="G217"/>
      <c r="H217"/>
      <c r="I217"/>
      <c r="J217"/>
      <c r="K217"/>
      <c r="L217"/>
      <c r="M217"/>
      <c r="N217"/>
      <c r="O217"/>
      <c r="P217"/>
      <c r="Q217"/>
      <c r="R217"/>
      <c r="S217"/>
      <c r="T217"/>
      <c r="U217"/>
      <c r="V217"/>
    </row>
    <row r="218" spans="1:22" s="3" customFormat="1" x14ac:dyDescent="0.3">
      <c r="A218" s="9"/>
      <c r="B218" s="5"/>
      <c r="C218" s="21"/>
      <c r="D218" s="21"/>
      <c r="E218" s="36"/>
      <c r="F218"/>
      <c r="G218"/>
      <c r="H218"/>
      <c r="I218"/>
      <c r="J218"/>
      <c r="K218"/>
      <c r="L218"/>
      <c r="M218"/>
      <c r="N218"/>
      <c r="O218"/>
      <c r="P218"/>
      <c r="Q218"/>
      <c r="R218"/>
      <c r="S218"/>
      <c r="T218"/>
      <c r="U218"/>
      <c r="V218"/>
    </row>
    <row r="219" spans="1:22" s="3" customFormat="1" x14ac:dyDescent="0.3">
      <c r="A219" s="9"/>
      <c r="B219" s="5"/>
      <c r="C219" s="21"/>
      <c r="D219" s="21"/>
      <c r="E219" s="36"/>
      <c r="F219"/>
      <c r="G219"/>
      <c r="H219"/>
      <c r="I219"/>
      <c r="J219"/>
      <c r="K219"/>
      <c r="L219"/>
      <c r="M219"/>
      <c r="N219"/>
      <c r="O219"/>
      <c r="P219"/>
      <c r="Q219"/>
      <c r="R219"/>
      <c r="S219"/>
      <c r="T219"/>
      <c r="U219"/>
      <c r="V219"/>
    </row>
    <row r="220" spans="1:22" s="3" customFormat="1" x14ac:dyDescent="0.3">
      <c r="A220" s="9"/>
      <c r="B220" s="5"/>
      <c r="C220" s="21"/>
      <c r="D220" s="21"/>
      <c r="E220" s="36"/>
      <c r="F220"/>
      <c r="G220"/>
      <c r="H220"/>
      <c r="I220"/>
      <c r="J220"/>
      <c r="K220"/>
      <c r="L220"/>
      <c r="M220"/>
      <c r="N220"/>
      <c r="O220"/>
      <c r="P220"/>
      <c r="Q220"/>
      <c r="R220"/>
      <c r="S220"/>
      <c r="T220"/>
      <c r="U220"/>
      <c r="V220"/>
    </row>
    <row r="221" spans="1:22" s="3" customFormat="1" x14ac:dyDescent="0.3">
      <c r="A221" s="9"/>
      <c r="B221" s="5"/>
      <c r="C221" s="21"/>
      <c r="D221" s="21"/>
      <c r="E221" s="36"/>
      <c r="F221"/>
      <c r="G221"/>
      <c r="H221"/>
      <c r="I221"/>
      <c r="J221"/>
      <c r="K221"/>
      <c r="L221"/>
      <c r="M221"/>
      <c r="N221"/>
      <c r="O221"/>
      <c r="P221"/>
      <c r="Q221"/>
      <c r="R221"/>
      <c r="S221"/>
      <c r="T221"/>
      <c r="U221"/>
      <c r="V221"/>
    </row>
    <row r="222" spans="1:22" s="3" customFormat="1" x14ac:dyDescent="0.3">
      <c r="A222" s="9"/>
      <c r="B222" s="5"/>
      <c r="C222" s="21"/>
      <c r="D222" s="21"/>
      <c r="E222" s="36"/>
      <c r="F222"/>
      <c r="G222"/>
      <c r="H222"/>
      <c r="I222"/>
      <c r="J222"/>
      <c r="K222"/>
      <c r="L222"/>
      <c r="M222"/>
      <c r="N222"/>
      <c r="O222"/>
      <c r="P222"/>
      <c r="Q222"/>
      <c r="R222"/>
      <c r="S222"/>
      <c r="T222"/>
      <c r="U222"/>
      <c r="V222"/>
    </row>
    <row r="223" spans="1:22" s="3" customFormat="1" x14ac:dyDescent="0.3">
      <c r="A223" s="9"/>
      <c r="B223" s="5"/>
      <c r="C223" s="21"/>
      <c r="D223" s="21"/>
      <c r="E223" s="36"/>
      <c r="F223"/>
      <c r="G223"/>
      <c r="H223"/>
      <c r="I223"/>
      <c r="J223"/>
      <c r="K223"/>
      <c r="L223"/>
      <c r="M223"/>
      <c r="N223"/>
      <c r="O223"/>
      <c r="P223"/>
      <c r="Q223"/>
      <c r="R223"/>
      <c r="S223"/>
      <c r="T223"/>
      <c r="U223"/>
      <c r="V223"/>
    </row>
    <row r="224" spans="1:22" s="3" customFormat="1" x14ac:dyDescent="0.3">
      <c r="A224" s="9"/>
      <c r="B224" s="5"/>
      <c r="C224" s="21"/>
      <c r="D224" s="21"/>
      <c r="E224" s="36"/>
      <c r="F224"/>
      <c r="G224"/>
      <c r="H224"/>
      <c r="I224"/>
      <c r="J224"/>
      <c r="K224"/>
      <c r="L224"/>
      <c r="M224"/>
      <c r="N224"/>
      <c r="O224"/>
      <c r="P224"/>
      <c r="Q224"/>
      <c r="R224"/>
      <c r="S224"/>
      <c r="T224"/>
      <c r="U224"/>
      <c r="V224"/>
    </row>
    <row r="225" spans="1:22" s="3" customFormat="1" x14ac:dyDescent="0.3">
      <c r="A225" s="9"/>
      <c r="B225" s="5"/>
      <c r="C225" s="21"/>
      <c r="D225" s="21"/>
      <c r="E225" s="36"/>
      <c r="F225"/>
      <c r="G225"/>
      <c r="H225"/>
      <c r="I225"/>
      <c r="J225"/>
      <c r="K225"/>
      <c r="L225"/>
      <c r="M225"/>
      <c r="N225"/>
      <c r="O225"/>
      <c r="P225"/>
      <c r="Q225"/>
      <c r="R225"/>
      <c r="S225"/>
      <c r="T225"/>
      <c r="U225"/>
      <c r="V225"/>
    </row>
    <row r="226" spans="1:22" s="3" customFormat="1" x14ac:dyDescent="0.3">
      <c r="A226" s="9"/>
      <c r="B226" s="5"/>
      <c r="C226" s="21"/>
      <c r="D226" s="21"/>
      <c r="E226" s="36"/>
      <c r="F226"/>
      <c r="G226"/>
      <c r="H226"/>
      <c r="I226"/>
      <c r="J226"/>
      <c r="K226"/>
      <c r="L226"/>
      <c r="M226"/>
      <c r="N226"/>
      <c r="O226"/>
      <c r="P226"/>
      <c r="Q226"/>
      <c r="R226"/>
      <c r="S226"/>
      <c r="T226"/>
      <c r="U226"/>
      <c r="V226"/>
    </row>
    <row r="227" spans="1:22" s="3" customFormat="1" x14ac:dyDescent="0.3">
      <c r="A227" s="9"/>
      <c r="B227" s="5"/>
      <c r="C227" s="21"/>
      <c r="D227" s="21"/>
      <c r="E227" s="36"/>
      <c r="F227"/>
      <c r="G227"/>
      <c r="H227"/>
      <c r="I227"/>
      <c r="J227"/>
      <c r="K227"/>
      <c r="L227"/>
      <c r="M227"/>
      <c r="N227"/>
      <c r="O227"/>
      <c r="P227"/>
      <c r="Q227"/>
      <c r="R227"/>
      <c r="S227"/>
      <c r="T227"/>
      <c r="U227"/>
      <c r="V227"/>
    </row>
    <row r="228" spans="1:22" s="3" customFormat="1" x14ac:dyDescent="0.3">
      <c r="A228" s="9"/>
      <c r="B228" s="5"/>
      <c r="C228" s="21"/>
      <c r="D228" s="21"/>
      <c r="E228" s="36"/>
      <c r="F228"/>
      <c r="G228"/>
      <c r="H228"/>
      <c r="I228"/>
      <c r="J228"/>
      <c r="K228"/>
      <c r="L228"/>
      <c r="M228"/>
      <c r="N228"/>
      <c r="O228"/>
      <c r="P228"/>
      <c r="Q228"/>
      <c r="R228"/>
      <c r="S228"/>
      <c r="T228"/>
      <c r="U228"/>
      <c r="V228"/>
    </row>
    <row r="229" spans="1:22" s="3" customFormat="1" x14ac:dyDescent="0.3">
      <c r="A229" s="9"/>
      <c r="B229" s="5"/>
      <c r="C229" s="21"/>
      <c r="D229" s="21"/>
      <c r="E229" s="36"/>
      <c r="F229"/>
      <c r="G229"/>
      <c r="H229"/>
      <c r="I229"/>
      <c r="J229"/>
      <c r="K229"/>
      <c r="L229"/>
      <c r="M229"/>
      <c r="N229"/>
      <c r="O229"/>
      <c r="P229"/>
      <c r="Q229"/>
      <c r="R229"/>
      <c r="S229"/>
      <c r="T229"/>
      <c r="U229"/>
      <c r="V229"/>
    </row>
    <row r="230" spans="1:22" s="3" customFormat="1" x14ac:dyDescent="0.3">
      <c r="A230" s="9"/>
      <c r="B230" s="5"/>
      <c r="C230" s="21"/>
      <c r="D230" s="21"/>
      <c r="E230" s="36"/>
      <c r="F230"/>
      <c r="G230"/>
      <c r="H230"/>
      <c r="I230"/>
      <c r="J230"/>
      <c r="K230"/>
      <c r="L230"/>
      <c r="M230"/>
      <c r="N230"/>
      <c r="O230"/>
      <c r="P230"/>
      <c r="Q230"/>
      <c r="R230"/>
      <c r="S230"/>
      <c r="T230"/>
      <c r="U230"/>
      <c r="V230"/>
    </row>
    <row r="231" spans="1:22" s="3" customFormat="1" x14ac:dyDescent="0.3">
      <c r="A231" s="9"/>
      <c r="B231" s="5"/>
      <c r="C231" s="21"/>
      <c r="D231" s="21"/>
      <c r="E231" s="36"/>
      <c r="F231"/>
      <c r="G231"/>
      <c r="H231"/>
      <c r="I231"/>
      <c r="J231"/>
      <c r="K231"/>
      <c r="L231"/>
      <c r="M231"/>
      <c r="N231"/>
      <c r="O231"/>
      <c r="P231"/>
      <c r="Q231"/>
      <c r="R231"/>
      <c r="S231"/>
      <c r="T231"/>
      <c r="U231"/>
      <c r="V231"/>
    </row>
    <row r="232" spans="1:22" s="3" customFormat="1" x14ac:dyDescent="0.3">
      <c r="A232" s="9"/>
      <c r="B232" s="8"/>
      <c r="C232" s="21"/>
      <c r="D232" s="21"/>
      <c r="E232" s="36"/>
      <c r="F232"/>
      <c r="G232"/>
      <c r="H232"/>
      <c r="I232"/>
      <c r="J232"/>
      <c r="K232"/>
      <c r="L232"/>
      <c r="M232"/>
      <c r="N232"/>
      <c r="O232"/>
      <c r="P232"/>
      <c r="Q232"/>
      <c r="R232"/>
      <c r="S232"/>
      <c r="T232"/>
      <c r="U232"/>
      <c r="V232"/>
    </row>
    <row r="233" spans="1:22" s="3" customFormat="1" x14ac:dyDescent="0.3">
      <c r="A233" s="9"/>
      <c r="B233" s="5"/>
      <c r="C233" s="21"/>
      <c r="D233" s="21"/>
      <c r="E233" s="36"/>
      <c r="F233"/>
      <c r="G233"/>
      <c r="H233"/>
      <c r="I233"/>
      <c r="J233"/>
      <c r="K233"/>
      <c r="L233"/>
      <c r="M233"/>
      <c r="N233"/>
      <c r="O233"/>
      <c r="P233"/>
      <c r="Q233"/>
      <c r="R233"/>
      <c r="S233"/>
      <c r="T233"/>
      <c r="U233"/>
      <c r="V233"/>
    </row>
    <row r="234" spans="1:22" s="3" customFormat="1" x14ac:dyDescent="0.3">
      <c r="A234" s="9"/>
      <c r="B234" s="5"/>
      <c r="C234" s="21"/>
      <c r="D234" s="21"/>
      <c r="E234" s="36"/>
      <c r="F234"/>
      <c r="G234"/>
      <c r="H234"/>
      <c r="I234"/>
      <c r="J234"/>
      <c r="K234"/>
      <c r="L234"/>
      <c r="M234"/>
      <c r="N234"/>
      <c r="O234"/>
      <c r="P234"/>
      <c r="Q234"/>
      <c r="R234"/>
      <c r="S234"/>
      <c r="T234"/>
      <c r="U234"/>
      <c r="V234"/>
    </row>
    <row r="235" spans="1:22" s="3" customFormat="1" x14ac:dyDescent="0.3">
      <c r="A235" s="9"/>
      <c r="B235" s="5"/>
      <c r="C235" s="21"/>
      <c r="D235" s="21"/>
      <c r="E235" s="36"/>
      <c r="F235"/>
      <c r="G235"/>
      <c r="H235"/>
      <c r="I235"/>
      <c r="J235"/>
      <c r="K235"/>
      <c r="L235"/>
      <c r="M235"/>
      <c r="N235"/>
      <c r="O235"/>
      <c r="P235"/>
      <c r="Q235"/>
      <c r="R235"/>
      <c r="S235"/>
      <c r="T235"/>
      <c r="U235"/>
      <c r="V235"/>
    </row>
    <row r="236" spans="1:22" s="3" customFormat="1" x14ac:dyDescent="0.3">
      <c r="A236" s="9"/>
      <c r="B236" s="5"/>
      <c r="C236" s="21"/>
      <c r="D236" s="21"/>
      <c r="E236" s="36"/>
      <c r="F236"/>
      <c r="G236"/>
      <c r="H236"/>
      <c r="I236"/>
      <c r="J236"/>
      <c r="K236"/>
      <c r="L236"/>
      <c r="M236"/>
      <c r="N236"/>
      <c r="O236"/>
      <c r="P236"/>
      <c r="Q236"/>
      <c r="R236"/>
      <c r="S236"/>
      <c r="T236"/>
      <c r="U236"/>
      <c r="V236"/>
    </row>
    <row r="237" spans="1:22" s="3" customFormat="1" x14ac:dyDescent="0.3">
      <c r="A237" s="9"/>
      <c r="B237" s="5"/>
      <c r="C237" s="21"/>
      <c r="D237" s="21"/>
      <c r="E237" s="36"/>
      <c r="F237"/>
      <c r="G237"/>
      <c r="H237"/>
      <c r="I237"/>
      <c r="J237"/>
      <c r="K237"/>
      <c r="L237"/>
      <c r="M237"/>
      <c r="N237"/>
      <c r="O237"/>
      <c r="P237"/>
      <c r="Q237"/>
      <c r="R237"/>
      <c r="S237"/>
      <c r="T237"/>
      <c r="U237"/>
      <c r="V237"/>
    </row>
    <row r="238" spans="1:22" s="3" customFormat="1" x14ac:dyDescent="0.3">
      <c r="A238" s="9"/>
      <c r="B238" s="5"/>
      <c r="C238" s="21"/>
      <c r="D238" s="21"/>
      <c r="E238" s="36"/>
      <c r="F238"/>
      <c r="G238"/>
      <c r="H238"/>
      <c r="I238"/>
      <c r="J238"/>
      <c r="K238"/>
      <c r="L238"/>
      <c r="M238"/>
      <c r="N238"/>
      <c r="O238"/>
      <c r="P238"/>
      <c r="Q238"/>
      <c r="R238"/>
      <c r="S238"/>
      <c r="T238"/>
      <c r="U238"/>
      <c r="V238"/>
    </row>
    <row r="239" spans="1:22" s="3" customFormat="1" x14ac:dyDescent="0.3">
      <c r="A239" s="9"/>
      <c r="B239" s="5"/>
      <c r="C239" s="21"/>
      <c r="D239" s="21"/>
      <c r="E239" s="36"/>
      <c r="F239"/>
      <c r="G239"/>
      <c r="H239"/>
      <c r="I239"/>
      <c r="J239"/>
      <c r="K239"/>
      <c r="L239"/>
      <c r="M239"/>
      <c r="N239"/>
      <c r="O239"/>
      <c r="P239"/>
      <c r="Q239"/>
      <c r="R239"/>
      <c r="S239"/>
      <c r="T239"/>
      <c r="U239"/>
      <c r="V239"/>
    </row>
    <row r="240" spans="1:22" s="3" customFormat="1" x14ac:dyDescent="0.3">
      <c r="A240" s="9"/>
      <c r="B240" s="5"/>
      <c r="C240" s="21"/>
      <c r="D240" s="21"/>
      <c r="E240" s="36"/>
      <c r="F240"/>
      <c r="G240"/>
      <c r="H240"/>
      <c r="I240"/>
      <c r="J240"/>
      <c r="K240"/>
      <c r="L240"/>
      <c r="M240"/>
      <c r="N240"/>
      <c r="O240"/>
      <c r="P240"/>
      <c r="Q240"/>
      <c r="R240"/>
      <c r="S240"/>
      <c r="T240"/>
      <c r="U240"/>
      <c r="V240"/>
    </row>
    <row r="241" spans="1:22" s="3" customFormat="1" x14ac:dyDescent="0.3">
      <c r="A241" s="9"/>
      <c r="B241" s="5"/>
      <c r="C241" s="21"/>
      <c r="D241" s="21"/>
      <c r="E241" s="36"/>
      <c r="F241"/>
      <c r="G241"/>
      <c r="H241"/>
      <c r="I241"/>
      <c r="J241"/>
      <c r="K241"/>
      <c r="L241"/>
      <c r="M241"/>
      <c r="N241"/>
      <c r="O241"/>
      <c r="P241"/>
      <c r="Q241"/>
      <c r="R241"/>
      <c r="S241"/>
      <c r="T241"/>
      <c r="U241"/>
      <c r="V241"/>
    </row>
    <row r="242" spans="1:22" s="3" customFormat="1" x14ac:dyDescent="0.3">
      <c r="A242" s="9"/>
      <c r="B242" s="5"/>
      <c r="C242" s="21"/>
      <c r="D242" s="21"/>
      <c r="E242" s="36"/>
      <c r="F242"/>
      <c r="G242"/>
      <c r="H242"/>
      <c r="I242"/>
      <c r="J242"/>
      <c r="K242"/>
      <c r="L242"/>
      <c r="M242"/>
      <c r="N242"/>
      <c r="O242"/>
      <c r="P242"/>
      <c r="Q242"/>
      <c r="R242"/>
      <c r="S242"/>
      <c r="T242"/>
      <c r="U242"/>
      <c r="V242"/>
    </row>
    <row r="243" spans="1:22" s="3" customFormat="1" x14ac:dyDescent="0.3">
      <c r="A243" s="9"/>
      <c r="B243" s="5"/>
      <c r="C243" s="21"/>
      <c r="D243" s="21"/>
      <c r="E243" s="36"/>
      <c r="F243"/>
      <c r="G243"/>
      <c r="H243"/>
      <c r="I243"/>
      <c r="J243"/>
      <c r="K243"/>
      <c r="L243"/>
      <c r="M243"/>
      <c r="N243"/>
      <c r="O243"/>
      <c r="P243"/>
      <c r="Q243"/>
      <c r="R243"/>
      <c r="S243"/>
      <c r="T243"/>
      <c r="U243"/>
      <c r="V243"/>
    </row>
    <row r="244" spans="1:22" s="3" customFormat="1" x14ac:dyDescent="0.3">
      <c r="A244" s="9"/>
      <c r="B244" s="5"/>
      <c r="C244" s="21"/>
      <c r="D244" s="21"/>
      <c r="E244" s="36"/>
      <c r="F244"/>
      <c r="G244"/>
      <c r="H244"/>
      <c r="I244"/>
      <c r="J244"/>
      <c r="K244"/>
      <c r="L244"/>
      <c r="M244"/>
      <c r="N244"/>
      <c r="O244"/>
      <c r="P244"/>
      <c r="Q244"/>
      <c r="R244"/>
      <c r="S244"/>
      <c r="T244"/>
      <c r="U244"/>
      <c r="V244"/>
    </row>
    <row r="245" spans="1:22" s="3" customFormat="1" x14ac:dyDescent="0.3">
      <c r="A245" s="9"/>
      <c r="B245" s="5"/>
      <c r="C245" s="21"/>
      <c r="D245" s="21"/>
      <c r="E245" s="36"/>
      <c r="F245"/>
      <c r="G245"/>
      <c r="H245"/>
      <c r="I245"/>
      <c r="J245"/>
      <c r="K245"/>
      <c r="L245"/>
      <c r="M245"/>
      <c r="N245"/>
      <c r="O245"/>
      <c r="P245"/>
      <c r="Q245"/>
      <c r="R245"/>
      <c r="S245"/>
      <c r="T245"/>
      <c r="U245"/>
      <c r="V245"/>
    </row>
    <row r="246" spans="1:22" s="3" customFormat="1" x14ac:dyDescent="0.3">
      <c r="A246" s="9"/>
      <c r="B246" s="5"/>
      <c r="C246" s="21"/>
      <c r="D246" s="21"/>
      <c r="E246" s="36"/>
      <c r="F246"/>
      <c r="G246"/>
      <c r="H246"/>
      <c r="I246"/>
      <c r="J246"/>
      <c r="K246"/>
      <c r="L246"/>
      <c r="M246"/>
      <c r="N246"/>
      <c r="O246"/>
      <c r="P246"/>
      <c r="Q246"/>
      <c r="R246"/>
      <c r="S246"/>
      <c r="T246"/>
      <c r="U246"/>
      <c r="V246"/>
    </row>
    <row r="247" spans="1:22" s="3" customFormat="1" x14ac:dyDescent="0.3">
      <c r="A247" s="9"/>
      <c r="B247" s="5"/>
      <c r="C247" s="21"/>
      <c r="D247" s="21"/>
      <c r="E247" s="36"/>
      <c r="F247"/>
      <c r="G247"/>
      <c r="H247"/>
      <c r="I247"/>
      <c r="J247"/>
      <c r="K247"/>
      <c r="L247"/>
      <c r="M247"/>
      <c r="N247"/>
      <c r="O247"/>
      <c r="P247"/>
      <c r="Q247"/>
      <c r="R247"/>
      <c r="S247"/>
      <c r="T247"/>
      <c r="U247"/>
      <c r="V247"/>
    </row>
    <row r="248" spans="1:22" s="3" customFormat="1" x14ac:dyDescent="0.3">
      <c r="A248" s="9"/>
      <c r="B248" s="5"/>
      <c r="C248" s="21"/>
      <c r="D248" s="21"/>
      <c r="E248" s="36"/>
      <c r="F248"/>
      <c r="G248"/>
      <c r="H248"/>
      <c r="I248"/>
      <c r="J248"/>
      <c r="K248"/>
      <c r="L248"/>
      <c r="M248"/>
      <c r="N248"/>
      <c r="O248"/>
      <c r="P248"/>
      <c r="Q248"/>
      <c r="R248"/>
      <c r="S248"/>
      <c r="T248"/>
      <c r="U248"/>
      <c r="V248"/>
    </row>
    <row r="249" spans="1:22" s="3" customFormat="1" x14ac:dyDescent="0.3">
      <c r="A249" s="9"/>
      <c r="B249" s="5"/>
      <c r="C249" s="21"/>
      <c r="D249" s="21"/>
      <c r="E249" s="36"/>
      <c r="F249"/>
      <c r="G249"/>
      <c r="H249"/>
      <c r="I249"/>
      <c r="J249"/>
      <c r="K249"/>
      <c r="L249"/>
      <c r="M249"/>
      <c r="N249"/>
      <c r="O249"/>
      <c r="P249"/>
      <c r="Q249"/>
      <c r="R249"/>
      <c r="S249"/>
      <c r="T249"/>
      <c r="U249"/>
      <c r="V249"/>
    </row>
    <row r="250" spans="1:22" s="3" customFormat="1" x14ac:dyDescent="0.3">
      <c r="A250" s="9"/>
      <c r="B250" s="5"/>
      <c r="C250" s="21"/>
      <c r="D250" s="21"/>
      <c r="E250" s="36"/>
      <c r="F250"/>
      <c r="G250"/>
      <c r="H250"/>
      <c r="I250"/>
      <c r="J250"/>
      <c r="K250"/>
      <c r="L250"/>
      <c r="M250"/>
      <c r="N250"/>
      <c r="O250"/>
      <c r="P250"/>
      <c r="Q250"/>
      <c r="R250"/>
      <c r="S250"/>
      <c r="T250"/>
      <c r="U250"/>
      <c r="V250"/>
    </row>
    <row r="251" spans="1:22" s="3" customFormat="1" x14ac:dyDescent="0.3">
      <c r="A251" s="9"/>
      <c r="B251" s="5"/>
      <c r="C251" s="21"/>
      <c r="D251" s="21"/>
      <c r="E251" s="36"/>
      <c r="F251"/>
      <c r="G251"/>
      <c r="H251"/>
      <c r="I251"/>
      <c r="J251"/>
      <c r="K251"/>
      <c r="L251"/>
      <c r="M251"/>
      <c r="N251"/>
      <c r="O251"/>
      <c r="P251"/>
      <c r="Q251"/>
      <c r="R251"/>
      <c r="S251"/>
      <c r="T251"/>
      <c r="U251"/>
      <c r="V251"/>
    </row>
    <row r="252" spans="1:22" s="3" customFormat="1" x14ac:dyDescent="0.3">
      <c r="A252" s="9"/>
      <c r="B252" s="5"/>
      <c r="C252" s="21"/>
      <c r="D252" s="21"/>
      <c r="E252" s="36"/>
      <c r="F252"/>
      <c r="G252"/>
      <c r="H252"/>
      <c r="I252"/>
      <c r="J252"/>
      <c r="K252"/>
      <c r="L252"/>
      <c r="M252"/>
      <c r="N252"/>
      <c r="O252"/>
      <c r="P252"/>
      <c r="Q252"/>
      <c r="R252"/>
      <c r="S252"/>
      <c r="T252"/>
      <c r="U252"/>
      <c r="V252"/>
    </row>
    <row r="253" spans="1:22" s="3" customFormat="1" x14ac:dyDescent="0.3">
      <c r="A253" s="9"/>
      <c r="B253" s="5"/>
      <c r="C253" s="21"/>
      <c r="D253" s="21"/>
      <c r="E253" s="36"/>
      <c r="F253"/>
      <c r="G253"/>
      <c r="H253"/>
      <c r="I253"/>
      <c r="J253"/>
      <c r="K253"/>
      <c r="L253"/>
      <c r="M253"/>
      <c r="N253"/>
      <c r="O253"/>
      <c r="P253"/>
      <c r="Q253"/>
      <c r="R253"/>
      <c r="S253"/>
      <c r="T253"/>
      <c r="U253"/>
      <c r="V253"/>
    </row>
    <row r="254" spans="1:22" s="3" customFormat="1" x14ac:dyDescent="0.3">
      <c r="A254" s="9"/>
      <c r="B254" s="5"/>
      <c r="C254" s="21"/>
      <c r="D254" s="21"/>
      <c r="E254" s="36"/>
      <c r="F254"/>
      <c r="G254"/>
      <c r="H254"/>
      <c r="I254"/>
      <c r="J254"/>
      <c r="K254"/>
      <c r="L254"/>
      <c r="M254"/>
      <c r="N254"/>
      <c r="O254"/>
      <c r="P254"/>
      <c r="Q254"/>
      <c r="R254"/>
      <c r="S254"/>
      <c r="T254"/>
      <c r="U254"/>
      <c r="V254"/>
    </row>
    <row r="255" spans="1:22" s="3" customFormat="1" x14ac:dyDescent="0.3">
      <c r="A255" s="9"/>
      <c r="B255" s="5"/>
      <c r="C255" s="21"/>
      <c r="D255" s="21"/>
      <c r="E255" s="36"/>
      <c r="F255"/>
      <c r="G255"/>
      <c r="H255"/>
      <c r="I255"/>
      <c r="J255"/>
      <c r="K255"/>
      <c r="L255"/>
      <c r="M255"/>
      <c r="N255"/>
      <c r="O255"/>
      <c r="P255"/>
      <c r="Q255"/>
      <c r="R255"/>
      <c r="S255"/>
      <c r="T255"/>
      <c r="U255"/>
      <c r="V255"/>
    </row>
    <row r="256" spans="1:22" s="3" customFormat="1" x14ac:dyDescent="0.3">
      <c r="A256" s="9"/>
      <c r="B256" s="5"/>
      <c r="C256" s="21"/>
      <c r="D256" s="21"/>
      <c r="E256" s="36"/>
      <c r="F256"/>
      <c r="G256"/>
      <c r="H256"/>
      <c r="I256"/>
      <c r="J256"/>
      <c r="K256"/>
      <c r="L256"/>
      <c r="M256"/>
      <c r="N256"/>
      <c r="O256"/>
      <c r="P256"/>
      <c r="Q256"/>
      <c r="R256"/>
      <c r="S256"/>
      <c r="T256"/>
      <c r="U256"/>
      <c r="V256"/>
    </row>
    <row r="257" spans="1:22" s="3" customFormat="1" x14ac:dyDescent="0.3">
      <c r="A257" s="9"/>
      <c r="B257" s="5"/>
      <c r="C257" s="21"/>
      <c r="D257" s="21"/>
      <c r="E257" s="36"/>
      <c r="F257"/>
      <c r="G257"/>
      <c r="H257"/>
      <c r="I257"/>
      <c r="J257"/>
      <c r="K257"/>
      <c r="L257"/>
      <c r="M257"/>
      <c r="N257"/>
      <c r="O257"/>
      <c r="P257"/>
      <c r="Q257"/>
      <c r="R257"/>
      <c r="S257"/>
      <c r="T257"/>
      <c r="U257"/>
      <c r="V257"/>
    </row>
    <row r="258" spans="1:22" s="3" customFormat="1" x14ac:dyDescent="0.3">
      <c r="A258" s="9"/>
      <c r="B258" s="5"/>
      <c r="C258" s="21"/>
      <c r="D258" s="21"/>
      <c r="E258" s="36"/>
      <c r="F258"/>
      <c r="G258"/>
      <c r="H258"/>
      <c r="I258"/>
      <c r="J258"/>
      <c r="K258"/>
      <c r="L258"/>
      <c r="M258"/>
      <c r="N258"/>
      <c r="O258"/>
      <c r="P258"/>
      <c r="Q258"/>
      <c r="R258"/>
      <c r="S258"/>
      <c r="T258"/>
      <c r="U258"/>
      <c r="V258"/>
    </row>
    <row r="259" spans="1:22" s="3" customFormat="1" x14ac:dyDescent="0.3">
      <c r="A259" s="9"/>
      <c r="B259" s="5"/>
      <c r="C259" s="21"/>
      <c r="D259" s="21"/>
      <c r="E259" s="36"/>
      <c r="F259"/>
      <c r="G259"/>
      <c r="H259"/>
      <c r="I259"/>
      <c r="J259"/>
      <c r="K259"/>
      <c r="L259"/>
      <c r="M259"/>
      <c r="N259"/>
      <c r="O259"/>
      <c r="P259"/>
      <c r="Q259"/>
      <c r="R259"/>
      <c r="S259"/>
      <c r="T259"/>
      <c r="U259"/>
      <c r="V259"/>
    </row>
    <row r="260" spans="1:22" s="3" customFormat="1" x14ac:dyDescent="0.3">
      <c r="A260" s="9"/>
      <c r="B260" s="5"/>
      <c r="C260" s="21"/>
      <c r="D260" s="21"/>
      <c r="E260" s="36"/>
      <c r="F260"/>
      <c r="G260"/>
      <c r="H260"/>
      <c r="I260"/>
      <c r="J260"/>
      <c r="K260"/>
      <c r="L260"/>
      <c r="M260"/>
      <c r="N260"/>
      <c r="O260"/>
      <c r="P260"/>
      <c r="Q260"/>
      <c r="R260"/>
      <c r="S260"/>
      <c r="T260"/>
      <c r="U260"/>
      <c r="V260"/>
    </row>
    <row r="261" spans="1:22" s="3" customFormat="1" x14ac:dyDescent="0.3">
      <c r="A261" s="9"/>
      <c r="B261" s="5"/>
      <c r="C261" s="21"/>
      <c r="D261" s="21"/>
      <c r="E261" s="36"/>
      <c r="F261"/>
      <c r="G261"/>
      <c r="H261"/>
      <c r="I261"/>
      <c r="J261"/>
      <c r="K261"/>
      <c r="L261"/>
      <c r="M261"/>
      <c r="N261"/>
      <c r="O261"/>
      <c r="P261"/>
      <c r="Q261"/>
      <c r="R261"/>
      <c r="S261"/>
      <c r="T261"/>
      <c r="U261"/>
      <c r="V261"/>
    </row>
    <row r="262" spans="1:22" s="3" customFormat="1" x14ac:dyDescent="0.3">
      <c r="A262" s="9"/>
      <c r="B262" s="5"/>
      <c r="C262" s="21"/>
      <c r="D262" s="21"/>
      <c r="E262" s="36"/>
      <c r="F262"/>
      <c r="G262"/>
      <c r="H262"/>
      <c r="I262"/>
      <c r="J262"/>
      <c r="K262"/>
      <c r="L262"/>
      <c r="M262"/>
      <c r="N262"/>
      <c r="O262"/>
      <c r="P262"/>
      <c r="Q262"/>
      <c r="R262"/>
      <c r="S262"/>
      <c r="T262"/>
      <c r="U262"/>
      <c r="V262"/>
    </row>
    <row r="263" spans="1:22" s="3" customFormat="1" x14ac:dyDescent="0.3">
      <c r="A263" s="9"/>
      <c r="B263" s="5"/>
      <c r="C263" s="21"/>
      <c r="D263" s="21"/>
      <c r="E263" s="36"/>
      <c r="F263"/>
      <c r="G263"/>
      <c r="H263"/>
      <c r="I263"/>
      <c r="J263"/>
      <c r="K263"/>
      <c r="L263"/>
      <c r="M263"/>
      <c r="N263"/>
      <c r="O263"/>
      <c r="P263"/>
      <c r="Q263"/>
      <c r="R263"/>
      <c r="S263"/>
      <c r="T263"/>
      <c r="U263"/>
      <c r="V263"/>
    </row>
    <row r="264" spans="1:22" s="3" customFormat="1" x14ac:dyDescent="0.3">
      <c r="A264" s="9"/>
      <c r="B264" s="5"/>
      <c r="C264" s="21"/>
      <c r="D264" s="21"/>
      <c r="E264" s="36"/>
      <c r="F264"/>
      <c r="G264"/>
      <c r="H264"/>
      <c r="I264"/>
      <c r="J264"/>
      <c r="K264"/>
      <c r="L264"/>
      <c r="M264"/>
      <c r="N264"/>
      <c r="O264"/>
      <c r="P264"/>
      <c r="Q264"/>
      <c r="R264"/>
      <c r="S264"/>
      <c r="T264"/>
      <c r="U264"/>
      <c r="V264"/>
    </row>
    <row r="265" spans="1:22" s="3" customFormat="1" x14ac:dyDescent="0.3">
      <c r="A265" s="9"/>
      <c r="B265" s="5"/>
      <c r="C265" s="21"/>
      <c r="D265" s="21"/>
      <c r="E265" s="36"/>
      <c r="F265"/>
      <c r="G265"/>
      <c r="H265"/>
      <c r="I265"/>
      <c r="J265"/>
      <c r="K265"/>
      <c r="L265"/>
      <c r="M265"/>
      <c r="N265"/>
      <c r="O265"/>
      <c r="P265"/>
      <c r="Q265"/>
      <c r="R265"/>
      <c r="S265"/>
      <c r="T265"/>
      <c r="U265"/>
      <c r="V265"/>
    </row>
    <row r="266" spans="1:22" s="3" customFormat="1" x14ac:dyDescent="0.3">
      <c r="A266" s="9"/>
      <c r="B266" s="5"/>
      <c r="C266" s="21"/>
      <c r="D266" s="21"/>
      <c r="E266" s="36"/>
      <c r="F266"/>
      <c r="G266"/>
      <c r="H266"/>
      <c r="I266"/>
      <c r="J266"/>
      <c r="K266"/>
      <c r="L266"/>
      <c r="M266"/>
      <c r="N266"/>
      <c r="O266"/>
      <c r="P266"/>
      <c r="Q266"/>
      <c r="R266"/>
      <c r="S266"/>
      <c r="T266"/>
      <c r="U266"/>
      <c r="V266"/>
    </row>
    <row r="267" spans="1:22" s="3" customFormat="1" x14ac:dyDescent="0.3">
      <c r="A267" s="9"/>
      <c r="B267" s="5"/>
      <c r="C267" s="21"/>
      <c r="D267" s="21"/>
      <c r="E267" s="36"/>
      <c r="F267"/>
      <c r="G267"/>
      <c r="H267"/>
      <c r="I267"/>
      <c r="J267"/>
      <c r="K267"/>
      <c r="L267"/>
      <c r="M267"/>
      <c r="N267"/>
      <c r="O267"/>
      <c r="P267"/>
      <c r="Q267"/>
      <c r="R267"/>
      <c r="S267"/>
      <c r="T267"/>
      <c r="U267"/>
      <c r="V267"/>
    </row>
    <row r="268" spans="1:22" s="3" customFormat="1" x14ac:dyDescent="0.3">
      <c r="A268" s="9"/>
      <c r="B268" s="5"/>
      <c r="C268" s="21"/>
      <c r="D268" s="21"/>
      <c r="E268" s="36"/>
      <c r="F268"/>
      <c r="G268"/>
      <c r="H268"/>
      <c r="I268"/>
      <c r="J268"/>
      <c r="K268"/>
      <c r="L268"/>
      <c r="M268"/>
      <c r="N268"/>
      <c r="O268"/>
      <c r="P268"/>
      <c r="Q268"/>
      <c r="R268"/>
      <c r="S268"/>
      <c r="T268"/>
      <c r="U268"/>
      <c r="V268"/>
    </row>
    <row r="269" spans="1:22" s="3" customFormat="1" x14ac:dyDescent="0.3">
      <c r="A269" s="9"/>
      <c r="B269" s="5"/>
      <c r="C269" s="21"/>
      <c r="D269" s="21"/>
      <c r="E269" s="36"/>
      <c r="F269"/>
      <c r="G269"/>
      <c r="H269"/>
      <c r="I269"/>
      <c r="J269"/>
      <c r="K269"/>
      <c r="L269"/>
      <c r="M269"/>
      <c r="N269"/>
      <c r="O269"/>
      <c r="P269"/>
      <c r="Q269"/>
      <c r="R269"/>
      <c r="S269"/>
      <c r="T269"/>
      <c r="U269"/>
      <c r="V269"/>
    </row>
    <row r="270" spans="1:22" s="3" customFormat="1" x14ac:dyDescent="0.3">
      <c r="A270" s="9"/>
      <c r="B270" s="8"/>
      <c r="C270" s="21"/>
      <c r="D270" s="21"/>
      <c r="E270" s="36"/>
      <c r="F270"/>
      <c r="G270"/>
      <c r="H270"/>
      <c r="I270"/>
      <c r="J270"/>
      <c r="K270"/>
      <c r="L270"/>
      <c r="M270"/>
      <c r="N270"/>
      <c r="O270"/>
      <c r="P270"/>
      <c r="Q270"/>
      <c r="R270"/>
      <c r="S270"/>
      <c r="T270"/>
      <c r="U270"/>
      <c r="V270"/>
    </row>
    <row r="271" spans="1:22" s="3" customFormat="1" x14ac:dyDescent="0.3">
      <c r="A271" s="9"/>
      <c r="B271" s="5"/>
      <c r="C271" s="21"/>
      <c r="D271" s="21"/>
      <c r="E271" s="36"/>
      <c r="F271"/>
      <c r="G271"/>
      <c r="H271"/>
      <c r="I271"/>
      <c r="J271"/>
      <c r="K271"/>
      <c r="L271"/>
      <c r="M271"/>
      <c r="N271"/>
      <c r="O271"/>
      <c r="P271"/>
      <c r="Q271"/>
      <c r="R271"/>
      <c r="S271"/>
      <c r="T271"/>
      <c r="U271"/>
      <c r="V271"/>
    </row>
    <row r="272" spans="1:22" s="3" customFormat="1" x14ac:dyDescent="0.3">
      <c r="A272" s="9"/>
      <c r="B272" s="5"/>
      <c r="C272" s="21"/>
      <c r="D272" s="21"/>
      <c r="E272" s="36"/>
      <c r="F272"/>
      <c r="G272"/>
      <c r="H272"/>
      <c r="I272"/>
      <c r="J272"/>
      <c r="K272"/>
      <c r="L272"/>
      <c r="M272"/>
      <c r="N272"/>
      <c r="O272"/>
      <c r="P272"/>
      <c r="Q272"/>
      <c r="R272"/>
      <c r="S272"/>
      <c r="T272"/>
      <c r="U272"/>
      <c r="V272"/>
    </row>
    <row r="273" spans="1:22" s="3" customFormat="1" x14ac:dyDescent="0.3">
      <c r="A273" s="9"/>
      <c r="B273" s="9"/>
      <c r="C273" s="21"/>
      <c r="D273" s="21"/>
      <c r="E273" s="36"/>
      <c r="F273"/>
      <c r="G273"/>
      <c r="H273"/>
      <c r="I273"/>
      <c r="J273"/>
      <c r="K273"/>
      <c r="L273"/>
      <c r="M273"/>
      <c r="N273"/>
      <c r="O273"/>
      <c r="P273"/>
      <c r="Q273"/>
      <c r="R273"/>
      <c r="S273"/>
      <c r="T273"/>
      <c r="U273"/>
      <c r="V273"/>
    </row>
    <row r="274" spans="1:22" s="3" customFormat="1" x14ac:dyDescent="0.3">
      <c r="A274" s="9"/>
      <c r="B274" s="5"/>
      <c r="C274" s="21"/>
      <c r="D274" s="21"/>
      <c r="E274" s="36"/>
      <c r="F274"/>
      <c r="G274"/>
      <c r="H274"/>
      <c r="I274"/>
      <c r="J274"/>
      <c r="K274"/>
      <c r="L274"/>
      <c r="M274"/>
      <c r="N274"/>
      <c r="O274"/>
      <c r="P274"/>
      <c r="Q274"/>
      <c r="R274"/>
      <c r="S274"/>
      <c r="T274"/>
      <c r="U274"/>
      <c r="V274"/>
    </row>
    <row r="275" spans="1:22" s="3" customFormat="1" x14ac:dyDescent="0.3">
      <c r="A275" s="9"/>
      <c r="B275" s="5"/>
      <c r="C275" s="21"/>
      <c r="D275" s="21"/>
      <c r="E275" s="36"/>
      <c r="F275"/>
      <c r="G275"/>
      <c r="H275"/>
      <c r="I275"/>
      <c r="J275"/>
      <c r="K275"/>
      <c r="L275"/>
      <c r="M275"/>
      <c r="N275"/>
      <c r="O275"/>
      <c r="P275"/>
      <c r="Q275"/>
      <c r="R275"/>
      <c r="S275"/>
      <c r="T275"/>
      <c r="U275"/>
      <c r="V275"/>
    </row>
    <row r="276" spans="1:22" s="3" customFormat="1" x14ac:dyDescent="0.3">
      <c r="A276" s="9"/>
      <c r="B276" s="5"/>
      <c r="C276" s="21"/>
      <c r="D276" s="21"/>
      <c r="E276" s="36"/>
      <c r="F276"/>
      <c r="G276"/>
      <c r="H276"/>
      <c r="I276"/>
      <c r="J276"/>
      <c r="K276"/>
      <c r="L276"/>
      <c r="M276"/>
      <c r="N276"/>
      <c r="O276"/>
      <c r="P276"/>
      <c r="Q276"/>
      <c r="R276"/>
      <c r="S276"/>
      <c r="T276"/>
      <c r="U276"/>
      <c r="V276"/>
    </row>
    <row r="277" spans="1:22" s="3" customFormat="1" x14ac:dyDescent="0.3">
      <c r="A277" s="9"/>
      <c r="B277" s="5"/>
      <c r="C277" s="21"/>
      <c r="D277" s="21"/>
      <c r="E277" s="36"/>
      <c r="F277"/>
      <c r="G277"/>
      <c r="H277"/>
      <c r="I277"/>
      <c r="J277"/>
      <c r="K277"/>
      <c r="L277"/>
      <c r="M277"/>
      <c r="N277"/>
      <c r="O277"/>
      <c r="P277"/>
      <c r="Q277"/>
      <c r="R277"/>
      <c r="S277"/>
      <c r="T277"/>
      <c r="U277"/>
      <c r="V277"/>
    </row>
    <row r="278" spans="1:22" s="3" customFormat="1" x14ac:dyDescent="0.3">
      <c r="A278" s="9"/>
      <c r="B278" s="5"/>
      <c r="C278" s="21"/>
      <c r="D278" s="21"/>
      <c r="E278" s="36"/>
      <c r="F278"/>
      <c r="G278"/>
      <c r="H278"/>
      <c r="I278"/>
      <c r="J278"/>
      <c r="K278"/>
      <c r="L278"/>
      <c r="M278"/>
      <c r="N278"/>
      <c r="O278"/>
      <c r="P278"/>
      <c r="Q278"/>
      <c r="R278"/>
      <c r="S278"/>
      <c r="T278"/>
      <c r="U278"/>
      <c r="V278"/>
    </row>
    <row r="279" spans="1:22" s="3" customFormat="1" x14ac:dyDescent="0.3">
      <c r="A279" s="9"/>
      <c r="B279" s="5"/>
      <c r="C279" s="21"/>
      <c r="D279" s="21"/>
      <c r="E279" s="36"/>
      <c r="F279"/>
      <c r="G279"/>
      <c r="H279"/>
      <c r="I279"/>
      <c r="J279"/>
      <c r="K279"/>
      <c r="L279"/>
      <c r="M279"/>
      <c r="N279"/>
      <c r="O279"/>
      <c r="P279"/>
      <c r="Q279"/>
      <c r="R279"/>
      <c r="S279"/>
      <c r="T279"/>
      <c r="U279"/>
      <c r="V279"/>
    </row>
    <row r="280" spans="1:22" s="3" customFormat="1" x14ac:dyDescent="0.3">
      <c r="A280" s="9"/>
      <c r="B280" s="5"/>
      <c r="C280" s="21"/>
      <c r="D280" s="21"/>
      <c r="E280" s="36"/>
      <c r="F280"/>
      <c r="G280"/>
      <c r="H280"/>
      <c r="I280"/>
      <c r="J280"/>
      <c r="K280"/>
      <c r="L280"/>
      <c r="M280"/>
      <c r="N280"/>
      <c r="O280"/>
      <c r="P280"/>
      <c r="Q280"/>
      <c r="R280"/>
      <c r="S280"/>
      <c r="T280"/>
      <c r="U280"/>
      <c r="V280"/>
    </row>
    <row r="281" spans="1:22" s="3" customFormat="1" x14ac:dyDescent="0.3">
      <c r="A281" s="9"/>
      <c r="B281" s="5"/>
      <c r="C281" s="21"/>
      <c r="D281" s="21"/>
      <c r="E281" s="36"/>
      <c r="F281"/>
      <c r="G281"/>
      <c r="H281"/>
      <c r="I281"/>
      <c r="J281"/>
      <c r="K281"/>
      <c r="L281"/>
      <c r="M281"/>
      <c r="N281"/>
      <c r="O281"/>
      <c r="P281"/>
      <c r="Q281"/>
      <c r="R281"/>
      <c r="S281"/>
      <c r="T281"/>
      <c r="U281"/>
      <c r="V281"/>
    </row>
    <row r="282" spans="1:22" s="3" customFormat="1" x14ac:dyDescent="0.3">
      <c r="A282" s="9"/>
      <c r="B282" s="5"/>
      <c r="C282" s="21"/>
      <c r="D282" s="21"/>
      <c r="E282" s="36"/>
      <c r="F282"/>
      <c r="G282"/>
      <c r="H282"/>
      <c r="I282"/>
      <c r="J282"/>
      <c r="K282"/>
      <c r="L282"/>
      <c r="M282"/>
      <c r="N282"/>
      <c r="O282"/>
      <c r="P282"/>
      <c r="Q282"/>
      <c r="R282"/>
      <c r="S282"/>
      <c r="T282"/>
      <c r="U282"/>
      <c r="V282"/>
    </row>
    <row r="283" spans="1:22" s="3" customFormat="1" x14ac:dyDescent="0.3">
      <c r="A283" s="9"/>
      <c r="B283" s="5"/>
      <c r="C283" s="21"/>
      <c r="D283" s="21"/>
      <c r="E283" s="36"/>
      <c r="F283"/>
      <c r="G283"/>
      <c r="H283"/>
      <c r="I283"/>
      <c r="J283"/>
      <c r="K283"/>
      <c r="L283"/>
      <c r="M283"/>
      <c r="N283"/>
      <c r="O283"/>
      <c r="P283"/>
      <c r="Q283"/>
      <c r="R283"/>
      <c r="S283"/>
      <c r="T283"/>
      <c r="U283"/>
      <c r="V283"/>
    </row>
    <row r="284" spans="1:22" s="3" customFormat="1" x14ac:dyDescent="0.3">
      <c r="A284" s="9"/>
      <c r="B284" s="5"/>
      <c r="C284" s="21"/>
      <c r="D284" s="21"/>
      <c r="E284" s="36"/>
      <c r="F284"/>
      <c r="G284"/>
      <c r="H284"/>
      <c r="I284"/>
      <c r="J284"/>
      <c r="K284"/>
      <c r="L284"/>
      <c r="M284"/>
      <c r="N284"/>
      <c r="O284"/>
      <c r="P284"/>
      <c r="Q284"/>
      <c r="R284"/>
      <c r="S284"/>
      <c r="T284"/>
      <c r="U284"/>
      <c r="V284"/>
    </row>
    <row r="285" spans="1:22" s="3" customFormat="1" x14ac:dyDescent="0.3">
      <c r="A285" s="9"/>
      <c r="B285" s="5"/>
      <c r="C285" s="21"/>
      <c r="D285" s="21"/>
      <c r="E285" s="36"/>
      <c r="F285"/>
      <c r="G285"/>
      <c r="H285"/>
      <c r="I285"/>
      <c r="J285"/>
      <c r="K285"/>
      <c r="L285"/>
      <c r="M285"/>
      <c r="N285"/>
      <c r="O285"/>
      <c r="P285"/>
      <c r="Q285"/>
      <c r="R285"/>
      <c r="S285"/>
      <c r="T285"/>
      <c r="U285"/>
      <c r="V285"/>
    </row>
    <row r="286" spans="1:22" s="3" customFormat="1" x14ac:dyDescent="0.3">
      <c r="A286" s="9"/>
      <c r="B286" s="5"/>
      <c r="C286" s="21"/>
      <c r="D286" s="21"/>
      <c r="E286" s="36"/>
      <c r="F286"/>
      <c r="G286"/>
      <c r="H286"/>
      <c r="I286"/>
      <c r="J286"/>
      <c r="K286"/>
      <c r="L286"/>
      <c r="M286"/>
      <c r="N286"/>
      <c r="O286"/>
      <c r="P286"/>
      <c r="Q286"/>
      <c r="R286"/>
      <c r="S286"/>
      <c r="T286"/>
      <c r="U286"/>
      <c r="V286"/>
    </row>
    <row r="287" spans="1:22" s="3" customFormat="1" x14ac:dyDescent="0.3">
      <c r="A287" s="9"/>
      <c r="B287" s="5"/>
      <c r="C287" s="21"/>
      <c r="D287" s="21"/>
      <c r="E287" s="36"/>
      <c r="F287"/>
      <c r="G287"/>
      <c r="H287"/>
      <c r="I287"/>
      <c r="J287"/>
      <c r="K287"/>
      <c r="L287"/>
      <c r="M287"/>
      <c r="N287"/>
      <c r="O287"/>
      <c r="P287"/>
      <c r="Q287"/>
      <c r="R287"/>
      <c r="S287"/>
      <c r="T287"/>
      <c r="U287"/>
      <c r="V287"/>
    </row>
    <row r="288" spans="1:22" s="3" customFormat="1" x14ac:dyDescent="0.3">
      <c r="A288" s="9"/>
      <c r="B288" s="5"/>
      <c r="C288" s="21"/>
      <c r="D288" s="21"/>
      <c r="E288" s="36"/>
      <c r="F288"/>
      <c r="G288"/>
      <c r="H288"/>
      <c r="I288"/>
      <c r="J288"/>
      <c r="K288"/>
      <c r="L288"/>
      <c r="M288"/>
      <c r="N288"/>
      <c r="O288"/>
      <c r="P288"/>
      <c r="Q288"/>
      <c r="R288"/>
      <c r="S288"/>
      <c r="T288"/>
      <c r="U288"/>
      <c r="V288"/>
    </row>
    <row r="289" spans="1:22" s="3" customFormat="1" x14ac:dyDescent="0.3">
      <c r="A289" s="9"/>
      <c r="B289" s="5"/>
      <c r="C289" s="21"/>
      <c r="D289" s="21"/>
      <c r="E289" s="36"/>
      <c r="F289"/>
      <c r="G289"/>
      <c r="H289"/>
      <c r="I289"/>
      <c r="J289"/>
      <c r="K289"/>
      <c r="L289"/>
      <c r="M289"/>
      <c r="N289"/>
      <c r="O289"/>
      <c r="P289"/>
      <c r="Q289"/>
      <c r="R289"/>
      <c r="S289"/>
      <c r="T289"/>
      <c r="U289"/>
      <c r="V289"/>
    </row>
    <row r="290" spans="1:22" s="3" customFormat="1" x14ac:dyDescent="0.3">
      <c r="A290" s="9"/>
      <c r="B290" s="5"/>
      <c r="C290" s="21"/>
      <c r="D290" s="21"/>
      <c r="E290" s="36"/>
      <c r="F290"/>
      <c r="G290"/>
      <c r="H290"/>
      <c r="I290"/>
      <c r="J290"/>
      <c r="K290"/>
      <c r="L290"/>
      <c r="M290"/>
      <c r="N290"/>
      <c r="O290"/>
      <c r="P290"/>
      <c r="Q290"/>
      <c r="R290"/>
      <c r="S290"/>
      <c r="T290"/>
      <c r="U290"/>
      <c r="V290"/>
    </row>
    <row r="291" spans="1:22" s="3" customFormat="1" x14ac:dyDescent="0.3">
      <c r="A291" s="9"/>
      <c r="B291" s="5"/>
      <c r="C291" s="21"/>
      <c r="D291" s="21"/>
      <c r="E291" s="36"/>
      <c r="F291"/>
      <c r="G291"/>
      <c r="H291"/>
      <c r="I291"/>
      <c r="J291"/>
      <c r="K291"/>
      <c r="L291"/>
      <c r="M291"/>
      <c r="N291"/>
      <c r="O291"/>
      <c r="P291"/>
      <c r="Q291"/>
      <c r="R291"/>
      <c r="S291"/>
      <c r="T291"/>
      <c r="U291"/>
      <c r="V291"/>
    </row>
    <row r="292" spans="1:22" s="3" customFormat="1" x14ac:dyDescent="0.3">
      <c r="A292" s="9"/>
      <c r="B292" s="5"/>
      <c r="C292" s="21"/>
      <c r="D292" s="21"/>
      <c r="E292" s="36"/>
      <c r="F292"/>
      <c r="G292"/>
      <c r="H292"/>
      <c r="I292"/>
      <c r="J292"/>
      <c r="K292"/>
      <c r="L292"/>
      <c r="M292"/>
      <c r="N292"/>
      <c r="O292"/>
      <c r="P292"/>
      <c r="Q292"/>
      <c r="R292"/>
      <c r="S292"/>
      <c r="T292"/>
      <c r="U292"/>
      <c r="V292"/>
    </row>
    <row r="293" spans="1:22" s="3" customFormat="1" x14ac:dyDescent="0.3">
      <c r="A293" s="9"/>
      <c r="B293" s="5"/>
      <c r="C293" s="21"/>
      <c r="D293" s="21"/>
      <c r="E293" s="36"/>
      <c r="F293"/>
      <c r="G293"/>
      <c r="H293"/>
      <c r="I293"/>
      <c r="J293"/>
      <c r="K293"/>
      <c r="L293"/>
      <c r="M293"/>
      <c r="N293"/>
      <c r="O293"/>
      <c r="P293"/>
      <c r="Q293"/>
      <c r="R293"/>
      <c r="S293"/>
      <c r="T293"/>
      <c r="U293"/>
      <c r="V293"/>
    </row>
    <row r="294" spans="1:22" s="3" customFormat="1" x14ac:dyDescent="0.3">
      <c r="A294" s="9"/>
      <c r="B294" s="5"/>
      <c r="C294" s="21"/>
      <c r="D294" s="21"/>
      <c r="E294" s="36"/>
      <c r="F294"/>
      <c r="G294"/>
      <c r="H294"/>
      <c r="I294"/>
      <c r="J294"/>
      <c r="K294"/>
      <c r="L294"/>
      <c r="M294"/>
      <c r="N294"/>
      <c r="O294"/>
      <c r="P294"/>
      <c r="Q294"/>
      <c r="R294"/>
      <c r="S294"/>
      <c r="T294"/>
      <c r="U294"/>
      <c r="V294"/>
    </row>
    <row r="295" spans="1:22" s="3" customFormat="1" x14ac:dyDescent="0.3">
      <c r="A295" s="9"/>
      <c r="B295" s="5"/>
      <c r="C295" s="21"/>
      <c r="D295" s="21"/>
      <c r="E295" s="36"/>
      <c r="F295"/>
      <c r="G295"/>
      <c r="H295"/>
      <c r="I295"/>
      <c r="J295"/>
      <c r="K295"/>
      <c r="L295"/>
      <c r="M295"/>
      <c r="N295"/>
      <c r="O295"/>
      <c r="P295"/>
      <c r="Q295"/>
      <c r="R295"/>
      <c r="S295"/>
      <c r="T295"/>
      <c r="U295"/>
      <c r="V295"/>
    </row>
    <row r="296" spans="1:22" s="3" customFormat="1" x14ac:dyDescent="0.3">
      <c r="A296" s="9"/>
      <c r="B296" s="5"/>
      <c r="C296" s="21"/>
      <c r="D296" s="21"/>
      <c r="E296" s="36"/>
      <c r="F296"/>
      <c r="G296"/>
      <c r="H296"/>
      <c r="I296"/>
      <c r="J296"/>
      <c r="K296"/>
      <c r="L296"/>
      <c r="M296"/>
      <c r="N296"/>
      <c r="O296"/>
      <c r="P296"/>
      <c r="Q296"/>
      <c r="R296"/>
      <c r="S296"/>
      <c r="T296"/>
      <c r="U296"/>
      <c r="V296"/>
    </row>
    <row r="297" spans="1:22" s="3" customFormat="1" x14ac:dyDescent="0.3">
      <c r="A297" s="9"/>
      <c r="B297" s="5"/>
      <c r="C297" s="21"/>
      <c r="D297" s="21"/>
      <c r="E297" s="36"/>
      <c r="F297"/>
      <c r="G297"/>
      <c r="H297"/>
      <c r="I297"/>
      <c r="J297"/>
      <c r="K297"/>
      <c r="L297"/>
      <c r="M297"/>
      <c r="N297"/>
      <c r="O297"/>
      <c r="P297"/>
      <c r="Q297"/>
      <c r="R297"/>
      <c r="S297"/>
      <c r="T297"/>
      <c r="U297"/>
      <c r="V297"/>
    </row>
    <row r="298" spans="1:22" s="3" customFormat="1" x14ac:dyDescent="0.3">
      <c r="A298" s="9"/>
      <c r="B298" s="5"/>
      <c r="C298" s="21"/>
      <c r="D298" s="21"/>
      <c r="E298" s="36"/>
      <c r="F298"/>
      <c r="G298"/>
      <c r="H298"/>
      <c r="I298"/>
      <c r="J298"/>
      <c r="K298"/>
      <c r="L298"/>
      <c r="M298"/>
      <c r="N298"/>
      <c r="O298"/>
      <c r="P298"/>
      <c r="Q298"/>
      <c r="R298"/>
      <c r="S298"/>
      <c r="T298"/>
      <c r="U298"/>
      <c r="V298"/>
    </row>
    <row r="299" spans="1:22" s="3" customFormat="1" x14ac:dyDescent="0.3">
      <c r="A299" s="9"/>
      <c r="B299" s="5"/>
      <c r="C299" s="21"/>
      <c r="D299" s="21"/>
      <c r="E299" s="36"/>
      <c r="F299"/>
      <c r="G299"/>
      <c r="H299"/>
      <c r="I299"/>
      <c r="J299"/>
      <c r="K299"/>
      <c r="L299"/>
      <c r="M299"/>
      <c r="N299"/>
      <c r="O299"/>
      <c r="P299"/>
      <c r="Q299"/>
      <c r="R299"/>
      <c r="S299"/>
      <c r="T299"/>
      <c r="U299"/>
      <c r="V299"/>
    </row>
    <row r="300" spans="1:22" s="3" customFormat="1" x14ac:dyDescent="0.3">
      <c r="A300" s="9"/>
      <c r="B300" s="5"/>
      <c r="C300" s="21"/>
      <c r="D300" s="21"/>
      <c r="E300" s="36"/>
      <c r="F300"/>
      <c r="G300"/>
      <c r="H300"/>
      <c r="I300"/>
      <c r="J300"/>
      <c r="K300"/>
      <c r="L300"/>
      <c r="M300"/>
      <c r="N300"/>
      <c r="O300"/>
      <c r="P300"/>
      <c r="Q300"/>
      <c r="R300"/>
      <c r="S300"/>
      <c r="T300"/>
      <c r="U300"/>
      <c r="V300"/>
    </row>
    <row r="301" spans="1:22" s="3" customFormat="1" x14ac:dyDescent="0.3">
      <c r="A301" s="9"/>
      <c r="B301" s="5"/>
      <c r="C301" s="21"/>
      <c r="D301" s="21"/>
      <c r="E301" s="36"/>
      <c r="F301"/>
      <c r="G301"/>
      <c r="H301"/>
      <c r="I301"/>
      <c r="J301"/>
      <c r="K301"/>
      <c r="L301"/>
      <c r="M301"/>
      <c r="N301"/>
      <c r="O301"/>
      <c r="P301"/>
      <c r="Q301"/>
      <c r="R301"/>
      <c r="S301"/>
      <c r="T301"/>
      <c r="U301"/>
      <c r="V301"/>
    </row>
    <row r="302" spans="1:22" s="3" customFormat="1" x14ac:dyDescent="0.3">
      <c r="A302" s="9"/>
      <c r="B302" s="5"/>
      <c r="C302" s="21"/>
      <c r="D302" s="21"/>
      <c r="E302" s="36"/>
      <c r="F302"/>
      <c r="G302"/>
      <c r="H302"/>
      <c r="I302"/>
      <c r="J302"/>
      <c r="K302"/>
      <c r="L302"/>
      <c r="M302"/>
      <c r="N302"/>
      <c r="O302"/>
      <c r="P302"/>
      <c r="Q302"/>
      <c r="R302"/>
      <c r="S302"/>
      <c r="T302"/>
      <c r="U302"/>
      <c r="V302"/>
    </row>
    <row r="303" spans="1:22" s="3" customFormat="1" x14ac:dyDescent="0.3">
      <c r="A303" s="9"/>
      <c r="B303" s="5"/>
      <c r="C303" s="21"/>
      <c r="D303" s="21"/>
      <c r="E303" s="36"/>
      <c r="F303"/>
      <c r="G303"/>
      <c r="H303"/>
      <c r="I303"/>
      <c r="J303"/>
      <c r="K303"/>
      <c r="L303"/>
      <c r="M303"/>
      <c r="N303"/>
      <c r="O303"/>
      <c r="P303"/>
      <c r="Q303"/>
      <c r="R303"/>
      <c r="S303"/>
      <c r="T303"/>
      <c r="U303"/>
      <c r="V303"/>
    </row>
    <row r="304" spans="1:22" s="3" customFormat="1" x14ac:dyDescent="0.3">
      <c r="A304" s="9"/>
      <c r="B304" s="5"/>
      <c r="C304" s="21"/>
      <c r="D304" s="21"/>
      <c r="E304" s="36"/>
      <c r="F304"/>
      <c r="G304"/>
      <c r="H304"/>
      <c r="I304"/>
      <c r="J304"/>
      <c r="K304"/>
      <c r="L304"/>
      <c r="M304"/>
      <c r="N304"/>
      <c r="O304"/>
      <c r="P304"/>
      <c r="Q304"/>
      <c r="R304"/>
      <c r="S304"/>
      <c r="T304"/>
      <c r="U304"/>
      <c r="V304"/>
    </row>
    <row r="305" spans="1:22" s="3" customFormat="1" x14ac:dyDescent="0.3">
      <c r="A305" s="9"/>
      <c r="B305" s="5"/>
      <c r="C305" s="21"/>
      <c r="D305" s="21"/>
      <c r="E305" s="36"/>
      <c r="F305"/>
      <c r="G305"/>
      <c r="H305"/>
      <c r="I305"/>
      <c r="J305"/>
      <c r="K305"/>
      <c r="L305"/>
      <c r="M305"/>
      <c r="N305"/>
      <c r="O305"/>
      <c r="P305"/>
      <c r="Q305"/>
      <c r="R305"/>
      <c r="S305"/>
      <c r="T305"/>
      <c r="U305"/>
      <c r="V305"/>
    </row>
    <row r="306" spans="1:22" s="3" customFormat="1" x14ac:dyDescent="0.3">
      <c r="A306" s="9"/>
      <c r="B306" s="5"/>
      <c r="C306" s="21"/>
      <c r="D306" s="21"/>
      <c r="E306" s="36"/>
      <c r="F306"/>
      <c r="G306"/>
      <c r="H306"/>
      <c r="I306"/>
      <c r="J306"/>
      <c r="K306"/>
      <c r="L306"/>
      <c r="M306"/>
      <c r="N306"/>
      <c r="O306"/>
      <c r="P306"/>
      <c r="Q306"/>
      <c r="R306"/>
      <c r="S306"/>
      <c r="T306"/>
      <c r="U306"/>
      <c r="V306"/>
    </row>
    <row r="307" spans="1:22" s="3" customFormat="1" x14ac:dyDescent="0.3">
      <c r="A307" s="9"/>
      <c r="B307" s="5"/>
      <c r="C307" s="21"/>
      <c r="D307" s="21"/>
      <c r="E307" s="36"/>
      <c r="F307"/>
      <c r="G307"/>
      <c r="H307"/>
      <c r="I307"/>
      <c r="J307"/>
      <c r="K307"/>
      <c r="L307"/>
      <c r="M307"/>
      <c r="N307"/>
      <c r="O307"/>
      <c r="P307"/>
      <c r="Q307"/>
      <c r="R307"/>
      <c r="S307"/>
      <c r="T307"/>
      <c r="U307"/>
      <c r="V307"/>
    </row>
    <row r="308" spans="1:22" s="3" customFormat="1" x14ac:dyDescent="0.3">
      <c r="A308" s="9"/>
      <c r="B308" s="5"/>
      <c r="C308" s="21"/>
      <c r="D308" s="21"/>
      <c r="E308" s="36"/>
      <c r="F308"/>
      <c r="G308"/>
      <c r="H308"/>
      <c r="I308"/>
      <c r="J308"/>
      <c r="K308"/>
      <c r="L308"/>
      <c r="M308"/>
      <c r="N308"/>
      <c r="O308"/>
      <c r="P308"/>
      <c r="Q308"/>
      <c r="R308"/>
      <c r="S308"/>
      <c r="T308"/>
      <c r="U308"/>
      <c r="V308"/>
    </row>
    <row r="309" spans="1:22" s="3" customFormat="1" x14ac:dyDescent="0.3">
      <c r="A309" s="9"/>
      <c r="B309" s="5"/>
      <c r="C309" s="21"/>
      <c r="D309" s="21"/>
      <c r="E309" s="36"/>
      <c r="F309"/>
      <c r="G309"/>
      <c r="H309"/>
      <c r="I309"/>
      <c r="J309"/>
      <c r="K309"/>
      <c r="L309"/>
      <c r="M309"/>
      <c r="N309"/>
      <c r="O309"/>
      <c r="P309"/>
      <c r="Q309"/>
      <c r="R309"/>
      <c r="S309"/>
      <c r="T309"/>
      <c r="U309"/>
      <c r="V309"/>
    </row>
    <row r="310" spans="1:22" s="3" customFormat="1" x14ac:dyDescent="0.3">
      <c r="A310" s="9"/>
      <c r="B310" s="5"/>
      <c r="C310" s="21"/>
      <c r="D310" s="21"/>
      <c r="E310" s="36"/>
      <c r="F310"/>
      <c r="G310"/>
      <c r="H310"/>
      <c r="I310"/>
      <c r="J310"/>
      <c r="K310"/>
      <c r="L310"/>
      <c r="M310"/>
      <c r="N310"/>
      <c r="O310"/>
      <c r="P310"/>
      <c r="Q310"/>
      <c r="R310"/>
      <c r="S310"/>
      <c r="T310"/>
      <c r="U310"/>
      <c r="V310"/>
    </row>
    <row r="311" spans="1:22" s="3" customFormat="1" x14ac:dyDescent="0.3">
      <c r="A311" s="9"/>
      <c r="B311" s="5"/>
      <c r="C311" s="21"/>
      <c r="D311" s="21"/>
      <c r="E311" s="36"/>
      <c r="F311"/>
      <c r="G311"/>
      <c r="H311"/>
      <c r="I311"/>
      <c r="J311"/>
      <c r="K311"/>
      <c r="L311"/>
      <c r="M311"/>
      <c r="N311"/>
      <c r="O311"/>
      <c r="P311"/>
      <c r="Q311"/>
      <c r="R311"/>
      <c r="S311"/>
      <c r="T311"/>
      <c r="U311"/>
      <c r="V311"/>
    </row>
    <row r="312" spans="1:22" s="3" customFormat="1" x14ac:dyDescent="0.3">
      <c r="A312" s="9"/>
      <c r="B312" s="5"/>
      <c r="C312" s="21"/>
      <c r="D312" s="21"/>
      <c r="E312" s="36"/>
      <c r="F312"/>
      <c r="G312"/>
      <c r="H312"/>
      <c r="I312"/>
      <c r="J312"/>
      <c r="K312"/>
      <c r="L312"/>
      <c r="M312"/>
      <c r="N312"/>
      <c r="O312"/>
      <c r="P312"/>
      <c r="Q312"/>
      <c r="R312"/>
      <c r="S312"/>
      <c r="T312"/>
      <c r="U312"/>
      <c r="V312"/>
    </row>
    <row r="313" spans="1:22" s="3" customFormat="1" x14ac:dyDescent="0.3">
      <c r="A313" s="9"/>
      <c r="B313" s="5"/>
      <c r="C313" s="21"/>
      <c r="D313" s="21"/>
      <c r="E313" s="36"/>
      <c r="F313"/>
      <c r="G313"/>
      <c r="H313"/>
      <c r="I313"/>
      <c r="J313"/>
      <c r="K313"/>
      <c r="L313"/>
      <c r="M313"/>
      <c r="N313"/>
      <c r="O313"/>
      <c r="P313"/>
      <c r="Q313"/>
      <c r="R313"/>
      <c r="S313"/>
      <c r="T313"/>
      <c r="U313"/>
      <c r="V313"/>
    </row>
    <row r="314" spans="1:22" s="3" customFormat="1" x14ac:dyDescent="0.3">
      <c r="A314" s="9"/>
      <c r="B314" s="5"/>
      <c r="C314" s="21"/>
      <c r="D314" s="21"/>
      <c r="E314" s="36"/>
      <c r="F314"/>
      <c r="G314"/>
      <c r="H314"/>
      <c r="I314"/>
      <c r="J314"/>
      <c r="K314"/>
      <c r="L314"/>
      <c r="M314"/>
      <c r="N314"/>
      <c r="O314"/>
      <c r="P314"/>
      <c r="Q314"/>
      <c r="R314"/>
      <c r="S314"/>
      <c r="T314"/>
      <c r="U314"/>
      <c r="V314"/>
    </row>
    <row r="315" spans="1:22" s="3" customFormat="1" x14ac:dyDescent="0.3">
      <c r="A315" s="9"/>
      <c r="B315" s="8"/>
      <c r="C315" s="21"/>
      <c r="D315" s="21"/>
      <c r="E315" s="36"/>
      <c r="F315"/>
      <c r="G315"/>
      <c r="H315"/>
      <c r="I315"/>
      <c r="J315"/>
      <c r="K315"/>
      <c r="L315"/>
      <c r="M315"/>
      <c r="N315"/>
      <c r="O315"/>
      <c r="P315"/>
      <c r="Q315"/>
      <c r="R315"/>
      <c r="S315"/>
      <c r="T315"/>
      <c r="U315"/>
      <c r="V315"/>
    </row>
    <row r="316" spans="1:22" s="3" customFormat="1" x14ac:dyDescent="0.3">
      <c r="A316" s="9"/>
      <c r="B316" s="5"/>
      <c r="C316" s="21"/>
      <c r="D316" s="21"/>
      <c r="E316" s="36"/>
      <c r="F316"/>
      <c r="G316"/>
      <c r="H316"/>
      <c r="I316"/>
      <c r="J316"/>
      <c r="K316"/>
      <c r="L316"/>
      <c r="M316"/>
      <c r="N316"/>
      <c r="O316"/>
      <c r="P316"/>
      <c r="Q316"/>
      <c r="R316"/>
      <c r="S316"/>
      <c r="T316"/>
      <c r="U316"/>
      <c r="V316"/>
    </row>
    <row r="317" spans="1:22" s="3" customFormat="1" x14ac:dyDescent="0.3">
      <c r="A317" s="9"/>
      <c r="B317" s="5"/>
      <c r="C317" s="21"/>
      <c r="D317" s="21"/>
      <c r="E317" s="36"/>
      <c r="F317"/>
      <c r="G317"/>
      <c r="H317"/>
      <c r="I317"/>
      <c r="J317"/>
      <c r="K317"/>
      <c r="L317"/>
      <c r="M317"/>
      <c r="N317"/>
      <c r="O317"/>
      <c r="P317"/>
      <c r="Q317"/>
      <c r="R317"/>
      <c r="S317"/>
      <c r="T317"/>
      <c r="U317"/>
      <c r="V317"/>
    </row>
    <row r="318" spans="1:22" s="3" customFormat="1" x14ac:dyDescent="0.3">
      <c r="A318" s="9"/>
      <c r="B318" s="5"/>
      <c r="C318" s="21"/>
      <c r="D318" s="21"/>
      <c r="E318" s="36"/>
      <c r="F318"/>
      <c r="G318"/>
      <c r="H318"/>
      <c r="I318"/>
      <c r="J318"/>
      <c r="K318"/>
      <c r="L318"/>
      <c r="M318"/>
      <c r="N318"/>
      <c r="O318"/>
      <c r="P318"/>
      <c r="Q318"/>
      <c r="R318"/>
      <c r="S318"/>
      <c r="T318"/>
      <c r="U318"/>
      <c r="V318"/>
    </row>
    <row r="319" spans="1:22" s="3" customFormat="1" x14ac:dyDescent="0.3">
      <c r="A319" s="9"/>
      <c r="B319" s="5"/>
      <c r="C319" s="21"/>
      <c r="D319" s="21"/>
      <c r="E319" s="36"/>
      <c r="F319"/>
      <c r="G319"/>
      <c r="H319"/>
      <c r="I319"/>
      <c r="J319"/>
      <c r="K319"/>
      <c r="L319"/>
      <c r="M319"/>
      <c r="N319"/>
      <c r="O319"/>
      <c r="P319"/>
      <c r="Q319"/>
      <c r="R319"/>
      <c r="S319"/>
      <c r="T319"/>
      <c r="U319"/>
      <c r="V319"/>
    </row>
    <row r="320" spans="1:22" s="3" customFormat="1" x14ac:dyDescent="0.3">
      <c r="A320" s="9"/>
      <c r="B320" s="5"/>
      <c r="C320" s="21"/>
      <c r="D320" s="21"/>
      <c r="E320" s="36"/>
      <c r="F320"/>
      <c r="G320"/>
      <c r="H320"/>
      <c r="I320"/>
      <c r="J320"/>
      <c r="K320"/>
      <c r="L320"/>
      <c r="M320"/>
      <c r="N320"/>
      <c r="O320"/>
      <c r="P320"/>
      <c r="Q320"/>
      <c r="R320"/>
      <c r="S320"/>
      <c r="T320"/>
      <c r="U320"/>
      <c r="V320"/>
    </row>
    <row r="321" spans="1:22" s="3" customFormat="1" x14ac:dyDescent="0.3">
      <c r="A321" s="9"/>
      <c r="B321" s="5"/>
      <c r="C321" s="21"/>
      <c r="D321" s="21"/>
      <c r="E321" s="36"/>
      <c r="F321"/>
      <c r="G321"/>
      <c r="H321"/>
      <c r="I321"/>
      <c r="J321"/>
      <c r="K321"/>
      <c r="L321"/>
      <c r="M321"/>
      <c r="N321"/>
      <c r="O321"/>
      <c r="P321"/>
      <c r="Q321"/>
      <c r="R321"/>
      <c r="S321"/>
      <c r="T321"/>
      <c r="U321"/>
      <c r="V321"/>
    </row>
    <row r="322" spans="1:22" s="3" customFormat="1" x14ac:dyDescent="0.3">
      <c r="A322" s="9"/>
      <c r="B322" s="5"/>
      <c r="C322" s="21"/>
      <c r="D322" s="21"/>
      <c r="E322" s="36"/>
      <c r="F322"/>
      <c r="G322"/>
      <c r="H322"/>
      <c r="I322"/>
      <c r="J322"/>
      <c r="K322"/>
      <c r="L322"/>
      <c r="M322"/>
      <c r="N322"/>
      <c r="O322"/>
      <c r="P322"/>
      <c r="Q322"/>
      <c r="R322"/>
      <c r="S322"/>
      <c r="T322"/>
      <c r="U322"/>
      <c r="V322"/>
    </row>
    <row r="323" spans="1:22" s="3" customFormat="1" x14ac:dyDescent="0.3">
      <c r="A323" s="9"/>
      <c r="B323" s="5"/>
      <c r="C323" s="21"/>
      <c r="D323" s="21"/>
      <c r="E323" s="36"/>
      <c r="F323"/>
      <c r="G323"/>
      <c r="H323"/>
      <c r="I323"/>
      <c r="J323"/>
      <c r="K323"/>
      <c r="L323"/>
      <c r="M323"/>
      <c r="N323"/>
      <c r="O323"/>
      <c r="P323"/>
      <c r="Q323"/>
      <c r="R323"/>
      <c r="S323"/>
      <c r="T323"/>
      <c r="U323"/>
      <c r="V323"/>
    </row>
    <row r="324" spans="1:22" s="3" customFormat="1" x14ac:dyDescent="0.3">
      <c r="A324" s="9"/>
      <c r="B324" s="5"/>
      <c r="C324" s="21"/>
      <c r="D324" s="21"/>
      <c r="E324" s="36"/>
      <c r="F324"/>
      <c r="G324"/>
      <c r="H324"/>
      <c r="I324"/>
      <c r="J324"/>
      <c r="K324"/>
      <c r="L324"/>
      <c r="M324"/>
      <c r="N324"/>
      <c r="O324"/>
      <c r="P324"/>
      <c r="Q324"/>
      <c r="R324"/>
      <c r="S324"/>
      <c r="T324"/>
      <c r="U324"/>
      <c r="V324"/>
    </row>
    <row r="325" spans="1:22" s="3" customFormat="1" x14ac:dyDescent="0.3">
      <c r="A325" s="9"/>
      <c r="B325" s="5"/>
      <c r="C325" s="21"/>
      <c r="D325" s="21"/>
      <c r="E325" s="36"/>
      <c r="F325"/>
      <c r="G325"/>
      <c r="H325"/>
      <c r="I325"/>
      <c r="J325"/>
      <c r="K325"/>
      <c r="L325"/>
      <c r="M325"/>
      <c r="N325"/>
      <c r="O325"/>
      <c r="P325"/>
      <c r="Q325"/>
      <c r="R325"/>
      <c r="S325"/>
      <c r="T325"/>
      <c r="U325"/>
      <c r="V325"/>
    </row>
    <row r="326" spans="1:22" s="3" customFormat="1" x14ac:dyDescent="0.3">
      <c r="A326" s="9"/>
      <c r="B326" s="5"/>
      <c r="C326" s="21"/>
      <c r="D326" s="21"/>
      <c r="E326" s="36"/>
      <c r="F326"/>
      <c r="G326"/>
      <c r="H326"/>
      <c r="I326"/>
      <c r="J326"/>
      <c r="K326"/>
      <c r="L326"/>
      <c r="M326"/>
      <c r="N326"/>
      <c r="O326"/>
      <c r="P326"/>
      <c r="Q326"/>
      <c r="R326"/>
      <c r="S326"/>
      <c r="T326"/>
      <c r="U326"/>
      <c r="V326"/>
    </row>
    <row r="327" spans="1:22" s="3" customFormat="1" x14ac:dyDescent="0.3">
      <c r="A327" s="9"/>
      <c r="B327" s="5"/>
      <c r="C327" s="21"/>
      <c r="D327" s="21"/>
      <c r="E327" s="36"/>
      <c r="F327"/>
      <c r="G327"/>
      <c r="H327"/>
      <c r="I327"/>
      <c r="J327"/>
      <c r="K327"/>
      <c r="L327"/>
      <c r="M327"/>
      <c r="N327"/>
      <c r="O327"/>
      <c r="P327"/>
      <c r="Q327"/>
      <c r="R327"/>
      <c r="S327"/>
      <c r="T327"/>
      <c r="U327"/>
      <c r="V327"/>
    </row>
    <row r="328" spans="1:22" s="3" customFormat="1" x14ac:dyDescent="0.3">
      <c r="A328" s="9"/>
      <c r="B328" s="5"/>
      <c r="C328" s="21"/>
      <c r="D328" s="21"/>
      <c r="E328" s="36"/>
      <c r="F328"/>
      <c r="G328"/>
      <c r="H328"/>
      <c r="I328"/>
      <c r="J328"/>
      <c r="K328"/>
      <c r="L328"/>
      <c r="M328"/>
      <c r="N328"/>
      <c r="O328"/>
      <c r="P328"/>
      <c r="Q328"/>
      <c r="R328"/>
      <c r="S328"/>
      <c r="T328"/>
      <c r="U328"/>
      <c r="V328"/>
    </row>
    <row r="329" spans="1:22" s="3" customFormat="1" x14ac:dyDescent="0.3">
      <c r="A329" s="9"/>
      <c r="B329" s="5"/>
      <c r="C329" s="21"/>
      <c r="D329" s="21"/>
      <c r="E329" s="36"/>
      <c r="F329"/>
      <c r="G329"/>
      <c r="H329"/>
      <c r="I329"/>
      <c r="J329"/>
      <c r="K329"/>
      <c r="L329"/>
      <c r="M329"/>
      <c r="N329"/>
      <c r="O329"/>
      <c r="P329"/>
      <c r="Q329"/>
      <c r="R329"/>
      <c r="S329"/>
      <c r="T329"/>
      <c r="U329"/>
      <c r="V329"/>
    </row>
    <row r="330" spans="1:22" s="3" customFormat="1" x14ac:dyDescent="0.3">
      <c r="A330" s="9"/>
      <c r="B330" s="5"/>
      <c r="C330" s="21"/>
      <c r="D330" s="21"/>
      <c r="E330" s="36"/>
      <c r="F330"/>
      <c r="G330"/>
      <c r="H330"/>
      <c r="I330"/>
      <c r="J330"/>
      <c r="K330"/>
      <c r="L330"/>
      <c r="M330"/>
      <c r="N330"/>
      <c r="O330"/>
      <c r="P330"/>
      <c r="Q330"/>
      <c r="R330"/>
      <c r="S330"/>
      <c r="T330"/>
      <c r="U330"/>
      <c r="V330"/>
    </row>
    <row r="331" spans="1:22" s="3" customFormat="1" x14ac:dyDescent="0.3">
      <c r="A331" s="9"/>
      <c r="B331" s="5"/>
      <c r="C331" s="21"/>
      <c r="D331" s="21"/>
      <c r="E331" s="36"/>
      <c r="F331"/>
      <c r="G331"/>
      <c r="H331"/>
      <c r="I331"/>
      <c r="J331"/>
      <c r="K331"/>
      <c r="L331"/>
      <c r="M331"/>
      <c r="N331"/>
      <c r="O331"/>
      <c r="P331"/>
      <c r="Q331"/>
      <c r="R331"/>
      <c r="S331"/>
      <c r="T331"/>
      <c r="U331"/>
      <c r="V331"/>
    </row>
    <row r="332" spans="1:22" s="3" customFormat="1" x14ac:dyDescent="0.3">
      <c r="A332" s="9"/>
      <c r="B332" s="5"/>
      <c r="C332" s="21"/>
      <c r="D332" s="21"/>
      <c r="E332" s="36"/>
      <c r="F332"/>
      <c r="G332"/>
      <c r="H332"/>
      <c r="I332"/>
      <c r="J332"/>
      <c r="K332"/>
      <c r="L332"/>
      <c r="M332"/>
      <c r="N332"/>
      <c r="O332"/>
      <c r="P332"/>
      <c r="Q332"/>
      <c r="R332"/>
      <c r="S332"/>
      <c r="T332"/>
      <c r="U332"/>
      <c r="V332"/>
    </row>
    <row r="333" spans="1:22" s="3" customFormat="1" x14ac:dyDescent="0.3">
      <c r="A333" s="9"/>
      <c r="B333" s="5"/>
      <c r="C333" s="21"/>
      <c r="D333" s="21"/>
      <c r="E333" s="36"/>
      <c r="F333"/>
      <c r="G333"/>
      <c r="H333"/>
      <c r="I333"/>
      <c r="J333"/>
      <c r="K333"/>
      <c r="L333"/>
      <c r="M333"/>
      <c r="N333"/>
      <c r="O333"/>
      <c r="P333"/>
      <c r="Q333"/>
      <c r="R333"/>
      <c r="S333"/>
      <c r="T333"/>
      <c r="U333"/>
      <c r="V333"/>
    </row>
    <row r="334" spans="1:22" s="3" customFormat="1" x14ac:dyDescent="0.3">
      <c r="A334" s="9"/>
      <c r="B334" s="5"/>
      <c r="C334" s="21"/>
      <c r="D334" s="21"/>
      <c r="E334" s="36"/>
      <c r="F334"/>
      <c r="G334"/>
      <c r="H334"/>
      <c r="I334"/>
      <c r="J334"/>
      <c r="K334"/>
      <c r="L334"/>
      <c r="M334"/>
      <c r="N334"/>
      <c r="O334"/>
      <c r="P334"/>
      <c r="Q334"/>
      <c r="R334"/>
      <c r="S334"/>
      <c r="T334"/>
      <c r="U334"/>
      <c r="V334"/>
    </row>
    <row r="335" spans="1:22" s="3" customFormat="1" x14ac:dyDescent="0.3">
      <c r="A335" s="9"/>
      <c r="B335" s="5"/>
      <c r="C335" s="21"/>
      <c r="D335" s="21"/>
      <c r="E335" s="36"/>
      <c r="F335"/>
      <c r="G335"/>
      <c r="H335"/>
      <c r="I335"/>
      <c r="J335"/>
      <c r="K335"/>
      <c r="L335"/>
      <c r="M335"/>
      <c r="N335"/>
      <c r="O335"/>
      <c r="P335"/>
      <c r="Q335"/>
      <c r="R335"/>
      <c r="S335"/>
      <c r="T335"/>
      <c r="U335"/>
      <c r="V335"/>
    </row>
    <row r="336" spans="1:22" s="3" customFormat="1" x14ac:dyDescent="0.3">
      <c r="A336" s="9"/>
      <c r="B336" s="5"/>
      <c r="C336" s="21"/>
      <c r="D336" s="21"/>
      <c r="E336" s="36"/>
      <c r="F336"/>
      <c r="G336"/>
      <c r="H336"/>
      <c r="I336"/>
      <c r="J336"/>
      <c r="K336"/>
      <c r="L336"/>
      <c r="M336"/>
      <c r="N336"/>
      <c r="O336"/>
      <c r="P336"/>
      <c r="Q336"/>
      <c r="R336"/>
      <c r="S336"/>
      <c r="T336"/>
      <c r="U336"/>
      <c r="V336"/>
    </row>
    <row r="337" spans="1:22" s="3" customFormat="1" x14ac:dyDescent="0.3">
      <c r="A337" s="9"/>
      <c r="B337" s="5"/>
      <c r="C337" s="21"/>
      <c r="D337" s="21"/>
      <c r="E337" s="36"/>
      <c r="F337"/>
      <c r="G337"/>
      <c r="H337"/>
      <c r="I337"/>
      <c r="J337"/>
      <c r="K337"/>
      <c r="L337"/>
      <c r="M337"/>
      <c r="N337"/>
      <c r="O337"/>
      <c r="P337"/>
      <c r="Q337"/>
      <c r="R337"/>
      <c r="S337"/>
      <c r="T337"/>
      <c r="U337"/>
      <c r="V337"/>
    </row>
    <row r="338" spans="1:22" s="3" customFormat="1" x14ac:dyDescent="0.3">
      <c r="A338" s="9"/>
      <c r="B338" s="5"/>
      <c r="C338" s="21"/>
      <c r="D338" s="21"/>
      <c r="E338" s="36"/>
      <c r="F338"/>
      <c r="G338"/>
      <c r="H338"/>
      <c r="I338"/>
      <c r="J338"/>
      <c r="K338"/>
      <c r="L338"/>
      <c r="M338"/>
      <c r="N338"/>
      <c r="O338"/>
      <c r="P338"/>
      <c r="Q338"/>
      <c r="R338"/>
      <c r="S338"/>
      <c r="T338"/>
      <c r="U338"/>
      <c r="V338"/>
    </row>
    <row r="339" spans="1:22" s="3" customFormat="1" x14ac:dyDescent="0.3">
      <c r="A339" s="9"/>
      <c r="B339" s="5"/>
      <c r="C339" s="21"/>
      <c r="D339" s="21"/>
      <c r="E339" s="36"/>
      <c r="F339"/>
      <c r="G339"/>
      <c r="H339"/>
      <c r="I339"/>
      <c r="J339"/>
      <c r="K339"/>
      <c r="L339"/>
      <c r="M339"/>
      <c r="N339"/>
      <c r="O339"/>
      <c r="P339"/>
      <c r="Q339"/>
      <c r="R339"/>
      <c r="S339"/>
      <c r="T339"/>
      <c r="U339"/>
      <c r="V339"/>
    </row>
    <row r="340" spans="1:22" s="3" customFormat="1" x14ac:dyDescent="0.3">
      <c r="A340" s="9"/>
      <c r="B340" s="5"/>
      <c r="C340" s="21"/>
      <c r="D340" s="21"/>
      <c r="E340" s="36"/>
      <c r="F340"/>
      <c r="G340"/>
      <c r="H340"/>
      <c r="I340"/>
      <c r="J340"/>
      <c r="K340"/>
      <c r="L340"/>
      <c r="M340"/>
      <c r="N340"/>
      <c r="O340"/>
      <c r="P340"/>
      <c r="Q340"/>
      <c r="R340"/>
      <c r="S340"/>
      <c r="T340"/>
      <c r="U340"/>
      <c r="V340"/>
    </row>
    <row r="341" spans="1:22" s="3" customFormat="1" x14ac:dyDescent="0.3">
      <c r="A341" s="9"/>
      <c r="B341" s="5"/>
      <c r="C341" s="21"/>
      <c r="D341" s="21"/>
      <c r="E341" s="36"/>
      <c r="F341"/>
      <c r="G341"/>
      <c r="H341"/>
      <c r="I341"/>
      <c r="J341"/>
      <c r="K341"/>
      <c r="L341"/>
      <c r="M341"/>
      <c r="N341"/>
      <c r="O341"/>
      <c r="P341"/>
      <c r="Q341"/>
      <c r="R341"/>
      <c r="S341"/>
      <c r="T341"/>
      <c r="U341"/>
      <c r="V341"/>
    </row>
    <row r="342" spans="1:22" s="3" customFormat="1" x14ac:dyDescent="0.3">
      <c r="A342" s="9"/>
      <c r="B342" s="5"/>
      <c r="C342" s="21"/>
      <c r="D342" s="21"/>
      <c r="E342" s="36"/>
      <c r="F342"/>
      <c r="G342"/>
      <c r="H342"/>
      <c r="I342"/>
      <c r="J342"/>
      <c r="K342"/>
      <c r="L342"/>
      <c r="M342"/>
      <c r="N342"/>
      <c r="O342"/>
      <c r="P342"/>
      <c r="Q342"/>
      <c r="R342"/>
      <c r="S342"/>
      <c r="T342"/>
      <c r="U342"/>
      <c r="V342"/>
    </row>
    <row r="343" spans="1:22" s="3" customFormat="1" x14ac:dyDescent="0.3">
      <c r="A343" s="9"/>
      <c r="B343" s="5"/>
      <c r="C343" s="21"/>
      <c r="D343" s="21"/>
      <c r="E343" s="36"/>
      <c r="F343"/>
      <c r="G343"/>
      <c r="H343"/>
      <c r="I343"/>
      <c r="J343"/>
      <c r="K343"/>
      <c r="L343"/>
      <c r="M343"/>
      <c r="N343"/>
      <c r="O343"/>
      <c r="P343"/>
      <c r="Q343"/>
      <c r="R343"/>
      <c r="S343"/>
      <c r="T343"/>
      <c r="U343"/>
      <c r="V343"/>
    </row>
    <row r="344" spans="1:22" s="3" customFormat="1" x14ac:dyDescent="0.3">
      <c r="A344" s="9"/>
      <c r="B344" s="5"/>
      <c r="C344" s="21"/>
      <c r="D344" s="21"/>
      <c r="E344" s="36"/>
      <c r="F344"/>
      <c r="G344"/>
      <c r="H344"/>
      <c r="I344"/>
      <c r="J344"/>
      <c r="K344"/>
      <c r="L344"/>
      <c r="M344"/>
      <c r="N344"/>
      <c r="O344"/>
      <c r="P344"/>
      <c r="Q344"/>
      <c r="R344"/>
      <c r="S344"/>
      <c r="T344"/>
      <c r="U344"/>
      <c r="V344"/>
    </row>
    <row r="345" spans="1:22" s="3" customFormat="1" x14ac:dyDescent="0.3">
      <c r="A345" s="9"/>
      <c r="B345" s="8"/>
      <c r="C345" s="21"/>
      <c r="D345" s="21"/>
      <c r="E345" s="36"/>
      <c r="F345"/>
      <c r="G345"/>
      <c r="H345"/>
      <c r="I345"/>
      <c r="J345"/>
      <c r="K345"/>
      <c r="L345"/>
      <c r="M345"/>
      <c r="N345"/>
      <c r="O345"/>
      <c r="P345"/>
      <c r="Q345"/>
      <c r="R345"/>
      <c r="S345"/>
      <c r="T345"/>
      <c r="U345"/>
      <c r="V345"/>
    </row>
    <row r="346" spans="1:22" s="3" customFormat="1" x14ac:dyDescent="0.3">
      <c r="A346" s="9"/>
      <c r="B346" s="5"/>
      <c r="C346" s="21"/>
      <c r="D346" s="21"/>
      <c r="E346" s="36"/>
      <c r="F346"/>
      <c r="G346"/>
      <c r="H346"/>
      <c r="I346"/>
      <c r="J346"/>
      <c r="K346"/>
      <c r="L346"/>
      <c r="M346"/>
      <c r="N346"/>
      <c r="O346"/>
      <c r="P346"/>
      <c r="Q346"/>
      <c r="R346"/>
      <c r="S346"/>
      <c r="T346"/>
      <c r="U346"/>
      <c r="V346"/>
    </row>
    <row r="347" spans="1:22" s="3" customFormat="1" x14ac:dyDescent="0.3">
      <c r="A347" s="9"/>
      <c r="B347" s="5"/>
      <c r="C347" s="21"/>
      <c r="D347" s="21"/>
      <c r="E347" s="36"/>
      <c r="F347"/>
      <c r="G347"/>
      <c r="H347"/>
      <c r="I347"/>
      <c r="J347"/>
      <c r="K347"/>
      <c r="L347"/>
      <c r="M347"/>
      <c r="N347"/>
      <c r="O347"/>
      <c r="P347"/>
      <c r="Q347"/>
      <c r="R347"/>
      <c r="S347"/>
      <c r="T347"/>
      <c r="U347"/>
      <c r="V347"/>
    </row>
    <row r="348" spans="1:22" s="3" customFormat="1" x14ac:dyDescent="0.3">
      <c r="A348" s="9"/>
      <c r="B348" s="5"/>
      <c r="C348" s="21"/>
      <c r="D348" s="21"/>
      <c r="E348" s="36"/>
      <c r="F348"/>
      <c r="G348"/>
      <c r="H348"/>
      <c r="I348"/>
      <c r="J348"/>
      <c r="K348"/>
      <c r="L348"/>
      <c r="M348"/>
      <c r="N348"/>
      <c r="O348"/>
      <c r="P348"/>
      <c r="Q348"/>
      <c r="R348"/>
      <c r="S348"/>
      <c r="T348"/>
      <c r="U348"/>
      <c r="V348"/>
    </row>
    <row r="349" spans="1:22" s="3" customFormat="1" x14ac:dyDescent="0.3">
      <c r="A349" s="9"/>
      <c r="B349" s="5"/>
      <c r="C349" s="21"/>
      <c r="D349" s="21"/>
      <c r="E349" s="36"/>
      <c r="F349"/>
      <c r="G349"/>
      <c r="H349"/>
      <c r="I349"/>
      <c r="J349"/>
      <c r="K349"/>
      <c r="L349"/>
      <c r="M349"/>
      <c r="N349"/>
      <c r="O349"/>
      <c r="P349"/>
      <c r="Q349"/>
      <c r="R349"/>
      <c r="S349"/>
      <c r="T349"/>
      <c r="U349"/>
      <c r="V349"/>
    </row>
    <row r="350" spans="1:22" s="3" customFormat="1" x14ac:dyDescent="0.3">
      <c r="A350" s="9"/>
      <c r="B350" s="5"/>
      <c r="C350" s="21"/>
      <c r="D350" s="21"/>
      <c r="E350" s="36"/>
      <c r="F350"/>
      <c r="G350"/>
      <c r="H350"/>
      <c r="I350"/>
      <c r="J350"/>
      <c r="K350"/>
      <c r="L350"/>
      <c r="M350"/>
      <c r="N350"/>
      <c r="O350"/>
      <c r="P350"/>
      <c r="Q350"/>
      <c r="R350"/>
      <c r="S350"/>
      <c r="T350"/>
      <c r="U350"/>
      <c r="V350"/>
    </row>
    <row r="351" spans="1:22" s="3" customFormat="1" x14ac:dyDescent="0.3">
      <c r="A351" s="9"/>
      <c r="B351" s="5"/>
      <c r="C351" s="21"/>
      <c r="D351" s="21"/>
      <c r="E351" s="36"/>
      <c r="F351"/>
      <c r="G351"/>
      <c r="H351"/>
      <c r="I351"/>
      <c r="J351"/>
      <c r="K351"/>
      <c r="L351"/>
      <c r="M351"/>
      <c r="N351"/>
      <c r="O351"/>
      <c r="P351"/>
      <c r="Q351"/>
      <c r="R351"/>
      <c r="S351"/>
      <c r="T351"/>
      <c r="U351"/>
      <c r="V351"/>
    </row>
    <row r="352" spans="1:22" s="3" customFormat="1" x14ac:dyDescent="0.3">
      <c r="A352" s="9"/>
      <c r="B352" s="5"/>
      <c r="C352" s="21"/>
      <c r="D352" s="21"/>
      <c r="E352" s="36"/>
      <c r="F352"/>
      <c r="G352"/>
      <c r="H352"/>
      <c r="I352"/>
      <c r="J352"/>
      <c r="K352"/>
      <c r="L352"/>
      <c r="M352"/>
      <c r="N352"/>
      <c r="O352"/>
      <c r="P352"/>
      <c r="Q352"/>
      <c r="R352"/>
      <c r="S352"/>
      <c r="T352"/>
      <c r="U352"/>
      <c r="V352"/>
    </row>
    <row r="353" spans="1:22" s="3" customFormat="1" x14ac:dyDescent="0.3">
      <c r="A353" s="9"/>
      <c r="B353" s="5"/>
      <c r="C353" s="21"/>
      <c r="D353" s="21"/>
      <c r="E353" s="36"/>
      <c r="F353"/>
      <c r="G353"/>
      <c r="H353"/>
      <c r="I353"/>
      <c r="J353"/>
      <c r="K353"/>
      <c r="L353"/>
      <c r="M353"/>
      <c r="N353"/>
      <c r="O353"/>
      <c r="P353"/>
      <c r="Q353"/>
      <c r="R353"/>
      <c r="S353"/>
      <c r="T353"/>
      <c r="U353"/>
      <c r="V353"/>
    </row>
    <row r="354" spans="1:22" s="3" customFormat="1" x14ac:dyDescent="0.3">
      <c r="A354" s="9"/>
      <c r="B354" s="5"/>
      <c r="C354" s="21"/>
      <c r="D354" s="21"/>
      <c r="E354" s="36"/>
      <c r="F354"/>
      <c r="G354"/>
      <c r="H354"/>
      <c r="I354"/>
      <c r="J354"/>
      <c r="K354"/>
      <c r="L354"/>
      <c r="M354"/>
      <c r="N354"/>
      <c r="O354"/>
      <c r="P354"/>
      <c r="Q354"/>
      <c r="R354"/>
      <c r="S354"/>
      <c r="T354"/>
      <c r="U354"/>
      <c r="V354"/>
    </row>
    <row r="355" spans="1:22" s="3" customFormat="1" x14ac:dyDescent="0.3">
      <c r="A355" s="9"/>
      <c r="B355" s="5"/>
      <c r="C355" s="21"/>
      <c r="D355" s="21"/>
      <c r="E355" s="36"/>
      <c r="F355"/>
      <c r="G355"/>
      <c r="H355"/>
      <c r="I355"/>
      <c r="J355"/>
      <c r="K355"/>
      <c r="L355"/>
      <c r="M355"/>
      <c r="N355"/>
      <c r="O355"/>
      <c r="P355"/>
      <c r="Q355"/>
      <c r="R355"/>
      <c r="S355"/>
      <c r="T355"/>
      <c r="U355"/>
      <c r="V355"/>
    </row>
    <row r="356" spans="1:22" s="3" customFormat="1" x14ac:dyDescent="0.3">
      <c r="A356" s="9"/>
      <c r="B356" s="5"/>
      <c r="C356" s="21"/>
      <c r="D356" s="21"/>
      <c r="E356" s="36"/>
      <c r="F356"/>
      <c r="G356"/>
      <c r="H356"/>
      <c r="I356"/>
      <c r="J356"/>
      <c r="K356"/>
      <c r="L356"/>
      <c r="M356"/>
      <c r="N356"/>
      <c r="O356"/>
      <c r="P356"/>
      <c r="Q356"/>
      <c r="R356"/>
      <c r="S356"/>
      <c r="T356"/>
      <c r="U356"/>
      <c r="V356"/>
    </row>
    <row r="357" spans="1:22" s="3" customFormat="1" x14ac:dyDescent="0.3">
      <c r="A357" s="9"/>
      <c r="B357" s="5"/>
      <c r="C357" s="21"/>
      <c r="D357" s="26"/>
      <c r="E357" s="36"/>
      <c r="F357"/>
      <c r="G357"/>
      <c r="H357"/>
      <c r="I357"/>
      <c r="J357"/>
      <c r="K357"/>
      <c r="L357"/>
      <c r="M357"/>
      <c r="N357"/>
      <c r="O357"/>
      <c r="P357"/>
      <c r="Q357"/>
      <c r="R357"/>
      <c r="S357"/>
      <c r="T357"/>
      <c r="U357"/>
      <c r="V357"/>
    </row>
    <row r="358" spans="1:22" s="3" customFormat="1" x14ac:dyDescent="0.3">
      <c r="A358" s="9"/>
      <c r="B358" s="5"/>
      <c r="C358" s="21"/>
      <c r="D358" s="21"/>
      <c r="E358" s="36"/>
      <c r="F358"/>
      <c r="G358"/>
      <c r="H358"/>
      <c r="I358"/>
      <c r="J358"/>
      <c r="K358"/>
      <c r="L358"/>
      <c r="M358"/>
      <c r="N358"/>
      <c r="O358"/>
      <c r="P358"/>
      <c r="Q358"/>
      <c r="R358"/>
      <c r="S358"/>
      <c r="T358"/>
      <c r="U358"/>
      <c r="V358"/>
    </row>
    <row r="359" spans="1:22" s="3" customFormat="1" x14ac:dyDescent="0.3">
      <c r="A359" s="9"/>
      <c r="B359" s="5"/>
      <c r="C359" s="21"/>
      <c r="D359" s="21"/>
      <c r="E359" s="36"/>
      <c r="F359"/>
      <c r="G359"/>
      <c r="H359"/>
      <c r="I359"/>
      <c r="J359"/>
      <c r="K359"/>
      <c r="L359"/>
      <c r="M359"/>
      <c r="N359"/>
      <c r="O359"/>
      <c r="P359"/>
      <c r="Q359"/>
      <c r="R359"/>
      <c r="S359"/>
      <c r="T359"/>
      <c r="U359"/>
      <c r="V359"/>
    </row>
    <row r="360" spans="1:22" s="3" customFormat="1" x14ac:dyDescent="0.3">
      <c r="A360" s="9"/>
      <c r="B360" s="5"/>
      <c r="C360" s="21"/>
      <c r="D360" s="21"/>
      <c r="E360" s="36"/>
      <c r="F360"/>
      <c r="G360"/>
      <c r="H360"/>
      <c r="I360"/>
      <c r="J360"/>
      <c r="K360"/>
      <c r="L360"/>
      <c r="M360"/>
      <c r="N360"/>
      <c r="O360"/>
      <c r="P360"/>
      <c r="Q360"/>
      <c r="R360"/>
      <c r="S360"/>
      <c r="T360"/>
      <c r="U360"/>
      <c r="V360"/>
    </row>
    <row r="361" spans="1:22" s="3" customFormat="1" x14ac:dyDescent="0.3">
      <c r="A361" s="9"/>
      <c r="B361" s="5"/>
      <c r="C361" s="21"/>
      <c r="D361" s="26"/>
      <c r="E361" s="36"/>
      <c r="F361"/>
      <c r="G361"/>
      <c r="H361"/>
      <c r="I361"/>
      <c r="J361"/>
      <c r="K361"/>
      <c r="L361"/>
      <c r="M361"/>
      <c r="N361"/>
      <c r="O361"/>
      <c r="P361"/>
      <c r="Q361"/>
      <c r="R361"/>
      <c r="S361"/>
      <c r="T361"/>
      <c r="U361"/>
      <c r="V361"/>
    </row>
    <row r="362" spans="1:22" s="3" customFormat="1" x14ac:dyDescent="0.3">
      <c r="A362" s="9"/>
      <c r="B362" s="5"/>
      <c r="C362" s="21"/>
      <c r="D362" s="26"/>
      <c r="E362" s="36"/>
      <c r="F362"/>
      <c r="G362"/>
      <c r="H362"/>
      <c r="I362"/>
      <c r="J362"/>
      <c r="K362"/>
      <c r="L362"/>
      <c r="M362"/>
      <c r="N362"/>
      <c r="O362"/>
      <c r="P362"/>
      <c r="Q362"/>
      <c r="R362"/>
      <c r="S362"/>
      <c r="T362"/>
      <c r="U362"/>
      <c r="V362"/>
    </row>
    <row r="363" spans="1:22" s="3" customFormat="1" x14ac:dyDescent="0.3">
      <c r="A363" s="9"/>
      <c r="B363" s="5"/>
      <c r="C363" s="21"/>
      <c r="D363" s="26"/>
      <c r="E363" s="36"/>
      <c r="F363"/>
      <c r="G363"/>
      <c r="H363"/>
      <c r="I363"/>
      <c r="J363"/>
      <c r="K363"/>
      <c r="L363"/>
      <c r="M363"/>
      <c r="N363"/>
      <c r="O363"/>
      <c r="P363"/>
      <c r="Q363"/>
      <c r="R363"/>
      <c r="S363"/>
      <c r="T363"/>
      <c r="U363"/>
      <c r="V363"/>
    </row>
    <row r="364" spans="1:22" s="3" customFormat="1" x14ac:dyDescent="0.3">
      <c r="A364" s="9"/>
      <c r="B364" s="5"/>
      <c r="C364" s="21"/>
      <c r="D364" s="21"/>
      <c r="E364" s="36"/>
      <c r="F364"/>
      <c r="G364"/>
      <c r="H364"/>
      <c r="I364"/>
      <c r="J364"/>
      <c r="K364"/>
      <c r="L364"/>
      <c r="M364"/>
      <c r="N364"/>
      <c r="O364"/>
      <c r="P364"/>
      <c r="Q364"/>
      <c r="R364"/>
      <c r="S364"/>
      <c r="T364"/>
      <c r="U364"/>
      <c r="V364"/>
    </row>
    <row r="365" spans="1:22" s="3" customFormat="1" x14ac:dyDescent="0.3">
      <c r="A365" s="9"/>
      <c r="B365" s="5"/>
      <c r="C365" s="21"/>
      <c r="D365" s="21"/>
      <c r="E365" s="36"/>
      <c r="F365"/>
      <c r="G365"/>
      <c r="H365"/>
      <c r="I365"/>
      <c r="J365"/>
      <c r="K365"/>
      <c r="L365"/>
      <c r="M365"/>
      <c r="N365"/>
      <c r="O365"/>
      <c r="P365"/>
      <c r="Q365"/>
      <c r="R365"/>
      <c r="S365"/>
      <c r="T365"/>
      <c r="U365"/>
      <c r="V365"/>
    </row>
    <row r="366" spans="1:22" s="3" customFormat="1" x14ac:dyDescent="0.3">
      <c r="A366" s="9"/>
      <c r="B366" s="5"/>
      <c r="C366" s="21"/>
      <c r="D366" s="21"/>
      <c r="E366" s="36"/>
      <c r="F366"/>
      <c r="G366"/>
      <c r="H366"/>
      <c r="I366"/>
      <c r="J366"/>
      <c r="K366"/>
      <c r="L366"/>
      <c r="M366"/>
      <c r="N366"/>
      <c r="O366"/>
      <c r="P366"/>
      <c r="Q366"/>
      <c r="R366"/>
      <c r="S366"/>
      <c r="T366"/>
      <c r="U366"/>
      <c r="V366"/>
    </row>
    <row r="367" spans="1:22" s="3" customFormat="1" x14ac:dyDescent="0.3">
      <c r="A367" s="9"/>
      <c r="B367" s="5"/>
      <c r="C367" s="21"/>
      <c r="D367" s="21"/>
      <c r="E367" s="36"/>
      <c r="F367"/>
      <c r="G367"/>
      <c r="H367"/>
      <c r="I367"/>
      <c r="J367"/>
      <c r="K367"/>
      <c r="L367"/>
      <c r="M367"/>
      <c r="N367"/>
      <c r="O367"/>
      <c r="P367"/>
      <c r="Q367"/>
      <c r="R367"/>
      <c r="S367"/>
      <c r="T367"/>
      <c r="U367"/>
      <c r="V367"/>
    </row>
    <row r="368" spans="1:22" s="3" customFormat="1" x14ac:dyDescent="0.3">
      <c r="A368" s="9"/>
      <c r="B368" s="5"/>
      <c r="C368" s="21"/>
      <c r="D368" s="21"/>
      <c r="E368" s="36"/>
      <c r="F368"/>
      <c r="G368"/>
      <c r="H368"/>
      <c r="I368"/>
      <c r="J368"/>
      <c r="K368"/>
      <c r="L368"/>
      <c r="M368"/>
      <c r="N368"/>
      <c r="O368"/>
      <c r="P368"/>
      <c r="Q368"/>
      <c r="R368"/>
      <c r="S368"/>
      <c r="T368"/>
      <c r="U368"/>
      <c r="V368"/>
    </row>
    <row r="369" spans="1:22" s="3" customFormat="1" x14ac:dyDescent="0.3">
      <c r="A369" s="9"/>
      <c r="B369" s="16"/>
      <c r="C369" s="21"/>
      <c r="D369" s="21"/>
      <c r="E369" s="36"/>
      <c r="F369"/>
      <c r="G369"/>
      <c r="H369"/>
      <c r="I369"/>
      <c r="J369"/>
      <c r="K369"/>
      <c r="L369"/>
      <c r="M369"/>
      <c r="N369"/>
      <c r="O369"/>
      <c r="P369"/>
      <c r="Q369"/>
      <c r="R369"/>
      <c r="S369"/>
      <c r="T369"/>
      <c r="U369"/>
      <c r="V369"/>
    </row>
    <row r="370" spans="1:22" s="3" customFormat="1" x14ac:dyDescent="0.3">
      <c r="A370" s="9"/>
      <c r="B370" s="31"/>
      <c r="C370" s="21"/>
      <c r="D370" s="21"/>
      <c r="E370" s="36"/>
      <c r="F370"/>
      <c r="G370"/>
      <c r="H370"/>
      <c r="I370"/>
      <c r="J370"/>
      <c r="K370"/>
      <c r="L370"/>
      <c r="M370"/>
      <c r="N370"/>
      <c r="O370"/>
      <c r="P370"/>
      <c r="Q370"/>
      <c r="R370"/>
      <c r="S370"/>
      <c r="T370"/>
      <c r="U370"/>
      <c r="V370"/>
    </row>
    <row r="371" spans="1:22" s="3" customFormat="1" x14ac:dyDescent="0.3">
      <c r="A371" s="9"/>
      <c r="B371" s="5"/>
      <c r="C371" s="21"/>
      <c r="D371" s="21"/>
      <c r="E371" s="36"/>
      <c r="F371"/>
      <c r="G371"/>
      <c r="H371"/>
      <c r="I371"/>
      <c r="J371"/>
      <c r="K371"/>
      <c r="L371"/>
      <c r="M371"/>
      <c r="N371"/>
      <c r="O371"/>
      <c r="P371"/>
      <c r="Q371"/>
      <c r="R371"/>
      <c r="S371"/>
      <c r="T371"/>
      <c r="U371"/>
      <c r="V371"/>
    </row>
    <row r="372" spans="1:22" s="3" customFormat="1" x14ac:dyDescent="0.3">
      <c r="A372" s="9"/>
      <c r="B372" s="5"/>
      <c r="C372" s="24"/>
      <c r="D372" s="26"/>
      <c r="E372" s="36"/>
      <c r="F372"/>
      <c r="G372"/>
      <c r="H372"/>
      <c r="I372"/>
      <c r="J372"/>
      <c r="K372"/>
      <c r="L372"/>
      <c r="M372"/>
      <c r="N372"/>
      <c r="O372"/>
      <c r="P372"/>
      <c r="Q372"/>
      <c r="R372"/>
      <c r="S372"/>
      <c r="T372"/>
      <c r="U372"/>
      <c r="V372"/>
    </row>
    <row r="373" spans="1:22" s="3" customFormat="1" x14ac:dyDescent="0.3">
      <c r="A373" s="9"/>
      <c r="B373" s="16"/>
      <c r="C373" s="21"/>
      <c r="D373" s="24"/>
      <c r="E373" s="36"/>
      <c r="F373"/>
      <c r="G373"/>
      <c r="H373"/>
      <c r="I373"/>
      <c r="J373"/>
      <c r="K373"/>
      <c r="L373"/>
      <c r="M373"/>
      <c r="N373"/>
      <c r="O373"/>
      <c r="P373"/>
      <c r="Q373"/>
      <c r="R373"/>
      <c r="S373"/>
      <c r="T373"/>
      <c r="U373"/>
      <c r="V373"/>
    </row>
    <row r="374" spans="1:22" s="3" customFormat="1" x14ac:dyDescent="0.3">
      <c r="A374" s="9"/>
      <c r="B374" s="5"/>
      <c r="C374" s="24"/>
      <c r="D374" s="26"/>
      <c r="E374" s="36"/>
      <c r="F374"/>
      <c r="G374"/>
      <c r="H374"/>
      <c r="I374"/>
      <c r="J374"/>
      <c r="K374"/>
      <c r="L374"/>
      <c r="M374"/>
      <c r="N374"/>
      <c r="O374"/>
      <c r="P374"/>
      <c r="Q374"/>
      <c r="R374"/>
      <c r="S374"/>
      <c r="T374"/>
      <c r="U374"/>
      <c r="V374"/>
    </row>
    <row r="375" spans="1:22" s="3" customFormat="1" x14ac:dyDescent="0.3">
      <c r="A375" s="9"/>
      <c r="B375" s="5"/>
      <c r="C375" s="21"/>
      <c r="D375" s="24"/>
      <c r="E375" s="36"/>
      <c r="F375"/>
      <c r="G375"/>
      <c r="H375"/>
      <c r="I375"/>
      <c r="J375"/>
      <c r="K375"/>
      <c r="L375"/>
      <c r="M375"/>
      <c r="N375"/>
      <c r="O375"/>
      <c r="P375"/>
      <c r="Q375"/>
      <c r="R375"/>
      <c r="S375"/>
      <c r="T375"/>
      <c r="U375"/>
      <c r="V375"/>
    </row>
    <row r="376" spans="1:22" s="3" customFormat="1" x14ac:dyDescent="0.3">
      <c r="A376" s="9"/>
      <c r="B376" s="5"/>
      <c r="C376" s="21"/>
      <c r="D376" s="21"/>
      <c r="E376" s="36"/>
      <c r="F376"/>
      <c r="G376"/>
      <c r="H376"/>
      <c r="I376"/>
      <c r="J376"/>
      <c r="K376"/>
      <c r="L376"/>
      <c r="M376"/>
      <c r="N376"/>
      <c r="O376"/>
      <c r="P376"/>
      <c r="Q376"/>
      <c r="R376"/>
      <c r="S376"/>
      <c r="T376"/>
      <c r="U376"/>
      <c r="V376"/>
    </row>
    <row r="377" spans="1:22" s="3" customFormat="1" x14ac:dyDescent="0.3">
      <c r="A377" s="9"/>
      <c r="B377" s="5"/>
      <c r="C377" s="21"/>
      <c r="D377" s="21"/>
      <c r="E377" s="36"/>
      <c r="F377"/>
      <c r="G377"/>
      <c r="H377"/>
      <c r="I377"/>
      <c r="J377"/>
      <c r="K377"/>
      <c r="L377"/>
      <c r="M377"/>
      <c r="N377"/>
      <c r="O377"/>
      <c r="P377"/>
      <c r="Q377"/>
      <c r="R377"/>
      <c r="S377"/>
      <c r="T377"/>
      <c r="U377"/>
      <c r="V377"/>
    </row>
    <row r="378" spans="1:22" s="3" customFormat="1" x14ac:dyDescent="0.3">
      <c r="A378" s="9"/>
      <c r="B378" s="5"/>
      <c r="C378" s="21"/>
      <c r="D378" s="21"/>
      <c r="E378" s="36"/>
      <c r="F378"/>
      <c r="G378"/>
      <c r="H378"/>
      <c r="I378"/>
      <c r="J378"/>
      <c r="K378"/>
      <c r="L378"/>
      <c r="M378"/>
      <c r="N378"/>
      <c r="O378"/>
      <c r="P378"/>
      <c r="Q378"/>
      <c r="R378"/>
      <c r="S378"/>
      <c r="T378"/>
      <c r="U378"/>
      <c r="V378"/>
    </row>
    <row r="379" spans="1:22" s="16" customFormat="1" x14ac:dyDescent="0.3">
      <c r="A379" s="9"/>
      <c r="B379" s="5"/>
      <c r="C379" s="21"/>
      <c r="D379" s="21"/>
      <c r="E379" s="36"/>
      <c r="F379"/>
      <c r="G379"/>
      <c r="H379"/>
      <c r="I379"/>
      <c r="J379"/>
      <c r="K379"/>
      <c r="L379"/>
      <c r="M379"/>
      <c r="N379"/>
      <c r="O379"/>
      <c r="P379"/>
      <c r="Q379"/>
      <c r="R379"/>
      <c r="S379"/>
      <c r="T379"/>
      <c r="U379"/>
      <c r="V379"/>
    </row>
    <row r="380" spans="1:22" s="16" customFormat="1" x14ac:dyDescent="0.3">
      <c r="A380" s="9"/>
      <c r="B380" s="5"/>
      <c r="C380" s="21"/>
      <c r="D380" s="21"/>
      <c r="E380" s="36"/>
      <c r="F380"/>
      <c r="G380"/>
      <c r="H380"/>
      <c r="I380"/>
      <c r="J380"/>
      <c r="K380"/>
      <c r="L380"/>
      <c r="M380"/>
      <c r="N380"/>
      <c r="O380"/>
      <c r="P380"/>
      <c r="Q380"/>
      <c r="R380"/>
      <c r="S380"/>
      <c r="T380"/>
      <c r="U380"/>
      <c r="V380"/>
    </row>
    <row r="381" spans="1:22" s="16" customFormat="1" x14ac:dyDescent="0.3">
      <c r="A381" s="9"/>
      <c r="B381" s="5"/>
      <c r="C381" s="21"/>
      <c r="D381" s="21"/>
      <c r="E381" s="36"/>
      <c r="F381"/>
      <c r="G381"/>
      <c r="H381"/>
      <c r="I381"/>
      <c r="J381"/>
      <c r="K381"/>
      <c r="L381"/>
      <c r="M381"/>
      <c r="N381"/>
      <c r="O381"/>
      <c r="P381"/>
      <c r="Q381"/>
      <c r="R381"/>
      <c r="S381"/>
      <c r="T381"/>
      <c r="U381"/>
      <c r="V381"/>
    </row>
    <row r="382" spans="1:22" s="16" customFormat="1" x14ac:dyDescent="0.3">
      <c r="A382" s="9"/>
      <c r="B382" s="5"/>
      <c r="C382" s="21"/>
      <c r="D382" s="21"/>
      <c r="E382" s="36"/>
      <c r="F382"/>
      <c r="G382"/>
      <c r="H382"/>
      <c r="I382"/>
      <c r="J382"/>
      <c r="K382"/>
      <c r="L382"/>
      <c r="M382"/>
      <c r="N382"/>
      <c r="O382"/>
      <c r="P382"/>
      <c r="Q382"/>
      <c r="R382"/>
      <c r="S382"/>
      <c r="T382"/>
      <c r="U382"/>
      <c r="V382"/>
    </row>
    <row r="383" spans="1:22" s="16" customFormat="1" x14ac:dyDescent="0.3">
      <c r="A383" s="9"/>
      <c r="B383" s="8"/>
      <c r="C383" s="21"/>
      <c r="D383" s="21"/>
      <c r="E383" s="36"/>
      <c r="F383"/>
      <c r="G383"/>
      <c r="H383"/>
      <c r="I383"/>
      <c r="J383"/>
      <c r="K383"/>
      <c r="L383"/>
      <c r="M383"/>
      <c r="N383"/>
      <c r="O383"/>
      <c r="P383"/>
      <c r="Q383"/>
      <c r="R383"/>
      <c r="S383"/>
      <c r="T383"/>
      <c r="U383"/>
      <c r="V383"/>
    </row>
    <row r="384" spans="1:22" s="16" customFormat="1" x14ac:dyDescent="0.3">
      <c r="A384" s="9"/>
      <c r="B384" s="5"/>
      <c r="C384" s="21"/>
      <c r="D384" s="21"/>
      <c r="E384" s="36"/>
      <c r="F384"/>
      <c r="G384"/>
      <c r="H384"/>
      <c r="I384"/>
      <c r="J384"/>
      <c r="K384"/>
      <c r="L384"/>
      <c r="M384"/>
      <c r="N384"/>
      <c r="O384"/>
      <c r="P384"/>
      <c r="Q384"/>
      <c r="R384"/>
      <c r="S384"/>
      <c r="T384"/>
      <c r="U384"/>
      <c r="V384"/>
    </row>
    <row r="385" spans="1:22" s="16" customFormat="1" x14ac:dyDescent="0.3">
      <c r="A385" s="9"/>
      <c r="B385" s="5"/>
      <c r="C385" s="21"/>
      <c r="D385" s="21"/>
      <c r="E385" s="36"/>
      <c r="F385"/>
      <c r="G385"/>
      <c r="H385"/>
      <c r="I385"/>
      <c r="J385"/>
      <c r="K385"/>
      <c r="L385"/>
      <c r="M385"/>
      <c r="N385"/>
      <c r="O385"/>
      <c r="P385"/>
      <c r="Q385"/>
      <c r="R385"/>
      <c r="S385"/>
      <c r="T385"/>
      <c r="U385"/>
      <c r="V385"/>
    </row>
    <row r="386" spans="1:22" s="16" customFormat="1" x14ac:dyDescent="0.3">
      <c r="A386" s="9"/>
      <c r="B386" s="5"/>
      <c r="C386" s="21"/>
      <c r="D386" s="21"/>
      <c r="E386" s="36"/>
      <c r="F386"/>
      <c r="G386"/>
      <c r="H386"/>
      <c r="I386"/>
      <c r="J386"/>
      <c r="K386"/>
      <c r="L386"/>
      <c r="M386"/>
      <c r="N386"/>
      <c r="O386"/>
      <c r="P386"/>
      <c r="Q386"/>
      <c r="R386"/>
      <c r="S386"/>
      <c r="T386"/>
      <c r="U386"/>
      <c r="V386"/>
    </row>
    <row r="387" spans="1:22" s="16" customFormat="1" x14ac:dyDescent="0.3">
      <c r="A387" s="9"/>
      <c r="B387" s="5"/>
      <c r="C387" s="21"/>
      <c r="D387" s="21"/>
      <c r="E387" s="36"/>
      <c r="F387"/>
      <c r="G387"/>
      <c r="H387"/>
      <c r="I387"/>
      <c r="J387"/>
      <c r="K387"/>
      <c r="L387"/>
      <c r="M387"/>
      <c r="N387"/>
      <c r="O387"/>
      <c r="P387"/>
      <c r="Q387"/>
      <c r="R387"/>
      <c r="S387"/>
      <c r="T387"/>
      <c r="U387"/>
      <c r="V387"/>
    </row>
    <row r="388" spans="1:22" s="16" customFormat="1" x14ac:dyDescent="0.3">
      <c r="A388" s="9"/>
      <c r="B388" s="5"/>
      <c r="C388" s="21"/>
      <c r="D388" s="21"/>
      <c r="E388" s="36"/>
      <c r="F388"/>
      <c r="G388"/>
      <c r="H388"/>
      <c r="I388"/>
      <c r="J388"/>
      <c r="K388"/>
      <c r="L388"/>
      <c r="M388"/>
      <c r="N388"/>
      <c r="O388"/>
      <c r="P388"/>
      <c r="Q388"/>
      <c r="R388"/>
      <c r="S388"/>
      <c r="T388"/>
      <c r="U388"/>
      <c r="V388"/>
    </row>
    <row r="389" spans="1:22" s="16" customFormat="1" x14ac:dyDescent="0.3">
      <c r="A389" s="9"/>
      <c r="B389" s="8"/>
      <c r="C389" s="21"/>
      <c r="D389" s="21"/>
      <c r="E389" s="36"/>
      <c r="F389"/>
      <c r="G389"/>
      <c r="H389"/>
      <c r="I389"/>
      <c r="J389"/>
      <c r="K389"/>
      <c r="L389"/>
      <c r="M389"/>
      <c r="N389"/>
      <c r="O389"/>
      <c r="P389"/>
      <c r="Q389"/>
      <c r="R389"/>
      <c r="S389"/>
      <c r="T389"/>
      <c r="U389"/>
      <c r="V389"/>
    </row>
    <row r="390" spans="1:22" s="16" customFormat="1" x14ac:dyDescent="0.3">
      <c r="A390" s="9"/>
      <c r="B390" s="5"/>
      <c r="C390" s="21"/>
      <c r="D390" s="21"/>
      <c r="E390" s="36"/>
      <c r="F390"/>
      <c r="G390"/>
      <c r="H390"/>
      <c r="I390"/>
      <c r="J390"/>
      <c r="K390"/>
      <c r="L390"/>
      <c r="M390"/>
      <c r="N390"/>
      <c r="O390"/>
      <c r="P390"/>
      <c r="Q390"/>
      <c r="R390"/>
      <c r="S390"/>
      <c r="T390"/>
      <c r="U390"/>
      <c r="V390"/>
    </row>
    <row r="391" spans="1:22" s="16" customFormat="1" x14ac:dyDescent="0.3">
      <c r="A391" s="9"/>
      <c r="B391" s="5"/>
      <c r="C391" s="21"/>
      <c r="D391" s="21"/>
      <c r="E391" s="36"/>
      <c r="F391"/>
      <c r="G391"/>
      <c r="H391"/>
      <c r="I391"/>
      <c r="J391"/>
      <c r="K391"/>
      <c r="L391"/>
      <c r="M391"/>
      <c r="N391"/>
      <c r="O391"/>
      <c r="P391"/>
      <c r="Q391"/>
      <c r="R391"/>
      <c r="S391"/>
      <c r="T391"/>
      <c r="U391"/>
      <c r="V391"/>
    </row>
    <row r="392" spans="1:22" s="16" customFormat="1" x14ac:dyDescent="0.3">
      <c r="A392" s="9"/>
      <c r="B392" s="5"/>
      <c r="C392" s="21"/>
      <c r="D392" s="21"/>
      <c r="E392" s="36"/>
      <c r="F392"/>
      <c r="G392"/>
      <c r="H392"/>
      <c r="I392"/>
      <c r="J392"/>
      <c r="K392"/>
      <c r="L392"/>
      <c r="M392"/>
      <c r="N392"/>
    </row>
    <row r="393" spans="1:22" s="16" customFormat="1" x14ac:dyDescent="0.3">
      <c r="A393" s="9"/>
      <c r="B393" s="5"/>
      <c r="C393" s="21"/>
      <c r="D393" s="21"/>
      <c r="E393" s="36"/>
      <c r="F393"/>
      <c r="G393"/>
      <c r="H393"/>
      <c r="I393"/>
      <c r="J393"/>
      <c r="K393"/>
      <c r="L393"/>
      <c r="M393"/>
      <c r="N393"/>
    </row>
    <row r="394" spans="1:22" s="16" customFormat="1" x14ac:dyDescent="0.3">
      <c r="A394" s="9"/>
      <c r="B394" s="5"/>
      <c r="C394" s="21"/>
      <c r="D394" s="21"/>
      <c r="E394" s="36"/>
    </row>
    <row r="395" spans="1:22" s="16" customFormat="1" x14ac:dyDescent="0.3">
      <c r="A395" s="9"/>
      <c r="B395" s="5"/>
      <c r="C395" s="21"/>
      <c r="D395" s="21"/>
      <c r="E395" s="36"/>
    </row>
    <row r="396" spans="1:22" s="16" customFormat="1" x14ac:dyDescent="0.3">
      <c r="A396" s="9"/>
      <c r="B396" s="19"/>
      <c r="C396" s="21"/>
      <c r="D396" s="21"/>
      <c r="E396" s="36"/>
    </row>
    <row r="397" spans="1:22" s="16" customFormat="1" x14ac:dyDescent="0.3">
      <c r="A397" s="9"/>
      <c r="B397" s="5"/>
      <c r="C397" s="21"/>
      <c r="D397" s="21"/>
      <c r="E397" s="36"/>
    </row>
    <row r="398" spans="1:22" s="16" customFormat="1" x14ac:dyDescent="0.3">
      <c r="A398" s="9"/>
      <c r="B398" s="20"/>
      <c r="C398" s="21"/>
      <c r="D398" s="21"/>
      <c r="E398" s="36"/>
    </row>
    <row r="399" spans="1:22" s="16" customFormat="1" x14ac:dyDescent="0.3">
      <c r="A399" s="9"/>
      <c r="B399" s="5"/>
      <c r="C399" s="21"/>
      <c r="D399" s="21"/>
      <c r="E399" s="36"/>
    </row>
    <row r="400" spans="1:22" s="16" customFormat="1" x14ac:dyDescent="0.3">
      <c r="A400" s="9"/>
      <c r="B400" s="5"/>
      <c r="C400" s="21"/>
      <c r="D400" s="21"/>
      <c r="E400" s="36"/>
    </row>
    <row r="401" spans="1:5" s="16" customFormat="1" ht="15.75" x14ac:dyDescent="0.3">
      <c r="A401" s="9"/>
      <c r="B401" s="25"/>
      <c r="C401" s="21"/>
      <c r="D401" s="21"/>
      <c r="E401" s="36"/>
    </row>
    <row r="402" spans="1:5" s="16" customFormat="1" x14ac:dyDescent="0.3">
      <c r="A402" s="9"/>
      <c r="B402" s="5"/>
      <c r="C402" s="21"/>
      <c r="D402" s="24"/>
      <c r="E402" s="36"/>
    </row>
    <row r="403" spans="1:5" s="16" customFormat="1" x14ac:dyDescent="0.3">
      <c r="A403" s="9"/>
      <c r="B403" s="5"/>
      <c r="C403" s="21"/>
      <c r="D403" s="24"/>
      <c r="E403" s="36"/>
    </row>
    <row r="404" spans="1:5" s="16" customFormat="1" x14ac:dyDescent="0.3">
      <c r="A404" s="9"/>
      <c r="B404" s="5"/>
      <c r="C404" s="21"/>
      <c r="D404" s="21"/>
      <c r="E404" s="36"/>
    </row>
    <row r="405" spans="1:5" s="16" customFormat="1" x14ac:dyDescent="0.3">
      <c r="A405" s="9"/>
      <c r="B405" s="5"/>
      <c r="C405" s="21"/>
      <c r="D405" s="21"/>
      <c r="E405" s="36"/>
    </row>
    <row r="406" spans="1:5" s="16" customFormat="1" x14ac:dyDescent="0.3">
      <c r="A406" s="9"/>
      <c r="B406" s="5"/>
      <c r="C406" s="21"/>
      <c r="D406" s="21"/>
      <c r="E406" s="36"/>
    </row>
    <row r="407" spans="1:5" s="16" customFormat="1" x14ac:dyDescent="0.3">
      <c r="A407" s="9"/>
      <c r="B407" s="5"/>
      <c r="C407" s="21"/>
      <c r="D407" s="21"/>
      <c r="E407" s="36"/>
    </row>
    <row r="408" spans="1:5" s="16" customFormat="1" x14ac:dyDescent="0.3">
      <c r="A408" s="9"/>
      <c r="B408" s="5"/>
      <c r="C408" s="21"/>
      <c r="D408" s="21"/>
      <c r="E408" s="36"/>
    </row>
    <row r="409" spans="1:5" s="16" customFormat="1" x14ac:dyDescent="0.3">
      <c r="A409" s="9"/>
      <c r="B409" s="5"/>
      <c r="C409" s="21"/>
      <c r="D409" s="21"/>
      <c r="E409" s="36"/>
    </row>
    <row r="410" spans="1:5" s="16" customFormat="1" x14ac:dyDescent="0.3">
      <c r="A410" s="9"/>
      <c r="B410" s="5"/>
      <c r="C410" s="21"/>
      <c r="D410" s="21"/>
      <c r="E410" s="36"/>
    </row>
    <row r="411" spans="1:5" s="16" customFormat="1" x14ac:dyDescent="0.3">
      <c r="A411" s="9"/>
      <c r="B411" s="5"/>
      <c r="C411" s="21"/>
      <c r="D411" s="21"/>
      <c r="E411" s="36"/>
    </row>
    <row r="412" spans="1:5" s="16" customFormat="1" x14ac:dyDescent="0.3">
      <c r="A412" s="9"/>
      <c r="B412" s="5"/>
      <c r="C412" s="21"/>
      <c r="D412" s="21"/>
      <c r="E412" s="36"/>
    </row>
    <row r="413" spans="1:5" s="16" customFormat="1" x14ac:dyDescent="0.3">
      <c r="A413" s="9"/>
      <c r="B413" s="5"/>
      <c r="C413" s="21"/>
      <c r="D413" s="26"/>
      <c r="E413" s="36"/>
    </row>
    <row r="414" spans="1:5" s="16" customFormat="1" x14ac:dyDescent="0.3">
      <c r="A414" s="9"/>
      <c r="B414" s="5"/>
      <c r="C414" s="21"/>
      <c r="D414" s="26"/>
      <c r="E414" s="36"/>
    </row>
    <row r="415" spans="1:5" s="16" customFormat="1" x14ac:dyDescent="0.3">
      <c r="A415" s="9"/>
      <c r="B415" s="5"/>
      <c r="C415" s="21"/>
      <c r="D415" s="21"/>
      <c r="E415" s="36"/>
    </row>
    <row r="416" spans="1:5" s="16" customFormat="1" x14ac:dyDescent="0.3">
      <c r="A416" s="9"/>
      <c r="B416" s="5"/>
      <c r="C416" s="21"/>
      <c r="D416" s="27"/>
      <c r="E416" s="36"/>
    </row>
    <row r="417" spans="1:5" s="16" customFormat="1" x14ac:dyDescent="0.3">
      <c r="A417" s="9"/>
      <c r="B417" s="5"/>
      <c r="C417" s="21"/>
      <c r="D417" s="28"/>
      <c r="E417" s="36"/>
    </row>
    <row r="418" spans="1:5" s="16" customFormat="1" x14ac:dyDescent="0.3">
      <c r="A418" s="9"/>
      <c r="B418" s="5"/>
      <c r="C418" s="21"/>
      <c r="D418" s="28"/>
      <c r="E418" s="36"/>
    </row>
    <row r="419" spans="1:5" s="16" customFormat="1" x14ac:dyDescent="0.3">
      <c r="A419" s="9"/>
      <c r="B419" s="5"/>
      <c r="C419" s="21"/>
      <c r="D419" s="24"/>
      <c r="E419" s="36"/>
    </row>
    <row r="420" spans="1:5" s="16" customFormat="1" x14ac:dyDescent="0.3">
      <c r="A420" s="9"/>
      <c r="B420" s="5"/>
      <c r="C420" s="21"/>
      <c r="D420" s="26"/>
      <c r="E420" s="36"/>
    </row>
    <row r="421" spans="1:5" s="16" customFormat="1" x14ac:dyDescent="0.3">
      <c r="A421" s="9"/>
      <c r="B421" s="5"/>
      <c r="C421" s="21"/>
      <c r="D421" s="26"/>
      <c r="E421" s="36"/>
    </row>
    <row r="422" spans="1:5" s="16" customFormat="1" x14ac:dyDescent="0.3">
      <c r="A422" s="9"/>
      <c r="B422" s="5"/>
      <c r="C422" s="21"/>
      <c r="D422" s="21"/>
      <c r="E422" s="36"/>
    </row>
    <row r="423" spans="1:5" s="16" customFormat="1" x14ac:dyDescent="0.3">
      <c r="A423" s="9"/>
      <c r="B423" s="5"/>
      <c r="C423" s="21"/>
      <c r="D423" s="27"/>
      <c r="E423" s="36"/>
    </row>
    <row r="424" spans="1:5" s="16" customFormat="1" x14ac:dyDescent="0.3">
      <c r="A424" s="9"/>
      <c r="B424" s="5"/>
      <c r="C424" s="21"/>
      <c r="D424" s="28"/>
      <c r="E424" s="36"/>
    </row>
    <row r="425" spans="1:5" s="16" customFormat="1" x14ac:dyDescent="0.3">
      <c r="A425" s="9"/>
      <c r="B425" s="5"/>
      <c r="C425" s="21"/>
      <c r="D425" s="21"/>
      <c r="E425" s="36"/>
    </row>
    <row r="426" spans="1:5" s="16" customFormat="1" x14ac:dyDescent="0.3">
      <c r="A426" s="9"/>
      <c r="B426" s="5"/>
      <c r="C426" s="21"/>
      <c r="D426" s="28"/>
      <c r="E426" s="36"/>
    </row>
    <row r="427" spans="1:5" s="16" customFormat="1" x14ac:dyDescent="0.3">
      <c r="A427" s="9"/>
      <c r="B427" s="29"/>
      <c r="C427" s="21"/>
      <c r="D427" s="21"/>
      <c r="E427" s="36"/>
    </row>
    <row r="428" spans="1:5" s="3" customFormat="1" x14ac:dyDescent="0.3">
      <c r="A428" s="9"/>
      <c r="B428" s="5"/>
      <c r="C428" s="21"/>
      <c r="D428" s="21"/>
      <c r="E428" s="36"/>
    </row>
    <row r="429" spans="1:5" s="3" customFormat="1" x14ac:dyDescent="0.3">
      <c r="A429" s="9"/>
      <c r="B429" s="5"/>
      <c r="C429" s="21"/>
      <c r="D429" s="21"/>
      <c r="E429" s="36"/>
    </row>
    <row r="430" spans="1:5" s="3" customFormat="1" x14ac:dyDescent="0.3">
      <c r="A430" s="9"/>
      <c r="B430" s="5"/>
      <c r="C430" s="21"/>
      <c r="D430" s="28"/>
      <c r="E430" s="36"/>
    </row>
    <row r="431" spans="1:5" s="3" customFormat="1" x14ac:dyDescent="0.3">
      <c r="A431" s="9"/>
      <c r="B431" s="5"/>
      <c r="C431" s="21"/>
      <c r="D431" s="28"/>
      <c r="E431" s="36"/>
    </row>
    <row r="432" spans="1:5" s="3" customFormat="1" x14ac:dyDescent="0.3">
      <c r="A432" s="9"/>
      <c r="B432" s="5"/>
      <c r="C432" s="21"/>
      <c r="D432" s="28"/>
      <c r="E432" s="36"/>
    </row>
    <row r="433" spans="1:5" s="3" customFormat="1" x14ac:dyDescent="0.3">
      <c r="A433" s="9"/>
      <c r="B433" s="5"/>
      <c r="C433" s="21"/>
      <c r="D433" s="28"/>
      <c r="E433" s="36"/>
    </row>
    <row r="434" spans="1:5" s="3" customFormat="1" x14ac:dyDescent="0.3">
      <c r="A434" s="9"/>
      <c r="B434" s="8"/>
      <c r="C434" s="21"/>
      <c r="D434" s="21"/>
      <c r="E434" s="36"/>
    </row>
    <row r="435" spans="1:5" s="3" customFormat="1" x14ac:dyDescent="0.3">
      <c r="A435" s="9"/>
      <c r="B435" s="29"/>
      <c r="C435" s="21"/>
      <c r="D435" s="21"/>
      <c r="E435" s="36"/>
    </row>
    <row r="436" spans="1:5" s="3" customFormat="1" x14ac:dyDescent="0.3">
      <c r="A436" s="9"/>
      <c r="B436" s="29"/>
      <c r="C436" s="21"/>
      <c r="D436" s="21"/>
      <c r="E436" s="36"/>
    </row>
    <row r="437" spans="1:5" s="3" customFormat="1" x14ac:dyDescent="0.3">
      <c r="A437" s="9"/>
      <c r="B437" s="5"/>
      <c r="C437" s="21"/>
      <c r="D437" s="21"/>
      <c r="E437" s="36"/>
    </row>
    <row r="438" spans="1:5" s="3" customFormat="1" x14ac:dyDescent="0.3">
      <c r="A438" s="9"/>
      <c r="B438" s="5"/>
      <c r="C438" s="21"/>
      <c r="D438" s="26"/>
      <c r="E438" s="36"/>
    </row>
    <row r="439" spans="1:5" s="3" customFormat="1" x14ac:dyDescent="0.3">
      <c r="A439" s="9"/>
      <c r="B439" s="5"/>
      <c r="C439" s="21"/>
      <c r="D439" s="21"/>
      <c r="E439" s="36"/>
    </row>
    <row r="440" spans="1:5" s="3" customFormat="1" x14ac:dyDescent="0.3">
      <c r="A440" s="9"/>
      <c r="B440" s="5"/>
      <c r="C440" s="21"/>
      <c r="D440" s="21"/>
      <c r="E440" s="36"/>
    </row>
    <row r="441" spans="1:5" s="3" customFormat="1" x14ac:dyDescent="0.3">
      <c r="A441" s="9"/>
      <c r="B441" s="30"/>
      <c r="C441" s="23"/>
      <c r="D441" s="28"/>
      <c r="E441" s="36"/>
    </row>
    <row r="442" spans="1:5" s="3" customFormat="1" x14ac:dyDescent="0.3">
      <c r="A442" s="7"/>
      <c r="B442" s="5"/>
      <c r="C442" s="21"/>
      <c r="D442" s="28"/>
      <c r="E442" s="36"/>
    </row>
    <row r="443" spans="1:5" s="3" customFormat="1" x14ac:dyDescent="0.3">
      <c r="A443" s="9"/>
      <c r="B443" s="5"/>
      <c r="C443" s="21"/>
      <c r="D443" s="28"/>
      <c r="E443" s="36"/>
    </row>
    <row r="444" spans="1:5" s="3" customFormat="1" x14ac:dyDescent="0.3">
      <c r="A444" s="9"/>
      <c r="B444" s="29"/>
      <c r="C444" s="21"/>
      <c r="D444" s="28"/>
      <c r="E444" s="36"/>
    </row>
    <row r="445" spans="1:5" s="3" customFormat="1" x14ac:dyDescent="0.3">
      <c r="A445" s="9"/>
      <c r="B445" s="5"/>
      <c r="C445" s="21"/>
      <c r="D445" s="21"/>
      <c r="E445" s="36"/>
    </row>
    <row r="446" spans="1:5" s="3" customFormat="1" x14ac:dyDescent="0.3">
      <c r="A446" s="9"/>
      <c r="B446" s="5"/>
      <c r="C446" s="21"/>
      <c r="D446" s="28"/>
      <c r="E446" s="36"/>
    </row>
    <row r="447" spans="1:5" s="3" customFormat="1" x14ac:dyDescent="0.3">
      <c r="A447" s="9"/>
      <c r="B447" s="29"/>
      <c r="C447" s="21"/>
      <c r="D447" s="28"/>
      <c r="E447" s="36"/>
    </row>
    <row r="448" spans="1:5" s="3" customFormat="1" x14ac:dyDescent="0.3">
      <c r="A448" s="9"/>
      <c r="B448" s="5"/>
      <c r="C448" s="21"/>
      <c r="D448" s="21"/>
      <c r="E448" s="36"/>
    </row>
    <row r="449" spans="1:5" s="3" customFormat="1" x14ac:dyDescent="0.3">
      <c r="A449" s="9"/>
      <c r="B449" s="5"/>
      <c r="C449" s="21"/>
      <c r="D449" s="26"/>
      <c r="E449" s="36"/>
    </row>
    <row r="450" spans="1:5" s="3" customFormat="1" x14ac:dyDescent="0.3">
      <c r="A450" s="9"/>
      <c r="B450" s="5"/>
      <c r="C450" s="21"/>
      <c r="D450" s="24"/>
      <c r="E450" s="36"/>
    </row>
    <row r="451" spans="1:5" s="3" customFormat="1" x14ac:dyDescent="0.3">
      <c r="A451" s="9"/>
      <c r="B451" s="29"/>
      <c r="C451" s="21"/>
      <c r="D451" s="21"/>
      <c r="E451" s="36"/>
    </row>
    <row r="452" spans="1:5" s="3" customFormat="1" x14ac:dyDescent="0.3">
      <c r="A452" s="9"/>
      <c r="B452" s="5"/>
      <c r="C452" s="21"/>
      <c r="D452" s="21"/>
      <c r="E452" s="36"/>
    </row>
    <row r="453" spans="1:5" s="3" customFormat="1" x14ac:dyDescent="0.3">
      <c r="A453" s="9"/>
      <c r="B453" s="5"/>
      <c r="C453" s="21"/>
      <c r="D453" s="28"/>
      <c r="E453" s="36"/>
    </row>
    <row r="454" spans="1:5" s="6" customFormat="1" x14ac:dyDescent="0.3">
      <c r="A454" s="9"/>
      <c r="B454" s="5"/>
      <c r="C454" s="21"/>
      <c r="D454" s="28"/>
      <c r="E454" s="36"/>
    </row>
    <row r="455" spans="1:5" s="6" customFormat="1" x14ac:dyDescent="0.3">
      <c r="A455" s="9"/>
      <c r="B455" s="5"/>
      <c r="C455" s="21"/>
      <c r="D455" s="21"/>
      <c r="E455" s="36"/>
    </row>
    <row r="456" spans="1:5" s="6" customFormat="1" x14ac:dyDescent="0.3">
      <c r="A456" s="9"/>
      <c r="B456" s="5"/>
      <c r="C456" s="21"/>
      <c r="D456" s="21"/>
      <c r="E456" s="36"/>
    </row>
    <row r="457" spans="1:5" s="6" customFormat="1" x14ac:dyDescent="0.3">
      <c r="A457" s="9"/>
      <c r="B457" s="5"/>
      <c r="C457" s="21"/>
      <c r="D457" s="24"/>
      <c r="E457" s="36"/>
    </row>
    <row r="458" spans="1:5" s="6" customFormat="1" x14ac:dyDescent="0.3">
      <c r="A458" s="9"/>
      <c r="B458" s="5"/>
      <c r="C458" s="21"/>
      <c r="D458" s="24"/>
      <c r="E458" s="36"/>
    </row>
    <row r="459" spans="1:5" s="6" customFormat="1" x14ac:dyDescent="0.3">
      <c r="A459" s="9"/>
      <c r="B459" s="5"/>
      <c r="C459" s="21"/>
      <c r="D459" s="26"/>
      <c r="E459" s="36"/>
    </row>
    <row r="460" spans="1:5" s="6" customFormat="1" x14ac:dyDescent="0.3">
      <c r="A460" s="9"/>
      <c r="B460" s="5"/>
      <c r="C460" s="21"/>
      <c r="D460" s="21"/>
      <c r="E460" s="36"/>
    </row>
    <row r="461" spans="1:5" s="6" customFormat="1" x14ac:dyDescent="0.3">
      <c r="A461" s="9"/>
      <c r="B461" s="5"/>
      <c r="C461" s="21"/>
      <c r="D461" s="21"/>
      <c r="E461" s="36"/>
    </row>
    <row r="462" spans="1:5" s="6" customFormat="1" x14ac:dyDescent="0.3">
      <c r="A462" s="9"/>
      <c r="B462" s="5"/>
      <c r="C462" s="21"/>
      <c r="D462" s="21"/>
      <c r="E462" s="36"/>
    </row>
    <row r="463" spans="1:5" s="6" customFormat="1" x14ac:dyDescent="0.3">
      <c r="A463" s="9"/>
      <c r="B463" s="5"/>
      <c r="C463" s="21"/>
      <c r="D463" s="21"/>
      <c r="E463" s="36"/>
    </row>
    <row r="464" spans="1:5" s="6" customFormat="1" x14ac:dyDescent="0.3">
      <c r="A464" s="9"/>
      <c r="B464" s="5"/>
      <c r="C464" s="21"/>
      <c r="D464" s="21"/>
      <c r="E464" s="36"/>
    </row>
    <row r="465" spans="1:5" s="6" customFormat="1" x14ac:dyDescent="0.3">
      <c r="A465" s="9"/>
      <c r="B465" s="5"/>
      <c r="C465" s="21"/>
      <c r="D465" s="21"/>
      <c r="E465" s="36"/>
    </row>
    <row r="466" spans="1:5" s="6" customFormat="1" x14ac:dyDescent="0.3">
      <c r="A466" s="9"/>
      <c r="B466" s="29"/>
      <c r="C466" s="21"/>
      <c r="D466" s="21"/>
      <c r="E466" s="36"/>
    </row>
    <row r="467" spans="1:5" s="6" customFormat="1" x14ac:dyDescent="0.3">
      <c r="A467" s="9"/>
      <c r="B467" s="5"/>
      <c r="C467" s="21"/>
      <c r="D467" s="21"/>
      <c r="E467" s="36"/>
    </row>
    <row r="468" spans="1:5" s="6" customFormat="1" x14ac:dyDescent="0.3">
      <c r="A468" s="9"/>
      <c r="B468" s="5"/>
      <c r="C468" s="21"/>
      <c r="D468" s="28"/>
      <c r="E468" s="36"/>
    </row>
    <row r="469" spans="1:5" s="6" customFormat="1" x14ac:dyDescent="0.3">
      <c r="A469" s="9"/>
      <c r="B469" s="5"/>
      <c r="C469" s="21"/>
      <c r="D469" s="28"/>
      <c r="E469" s="36"/>
    </row>
    <row r="470" spans="1:5" s="6" customFormat="1" x14ac:dyDescent="0.3">
      <c r="A470" s="9"/>
      <c r="B470" s="5"/>
      <c r="C470" s="21"/>
      <c r="D470" s="28"/>
      <c r="E470" s="36"/>
    </row>
    <row r="471" spans="1:5" s="6" customFormat="1" x14ac:dyDescent="0.3">
      <c r="A471" s="9"/>
      <c r="B471" s="5"/>
      <c r="C471" s="21"/>
      <c r="D471" s="21"/>
      <c r="E471" s="36"/>
    </row>
    <row r="472" spans="1:5" s="6" customFormat="1" x14ac:dyDescent="0.3">
      <c r="A472" s="9"/>
      <c r="B472" s="5"/>
      <c r="C472" s="21"/>
      <c r="D472" s="24"/>
      <c r="E472" s="36"/>
    </row>
    <row r="473" spans="1:5" s="6" customFormat="1" x14ac:dyDescent="0.3">
      <c r="A473" s="9"/>
      <c r="B473" s="5"/>
      <c r="C473" s="21"/>
      <c r="D473" s="21"/>
      <c r="E473" s="36"/>
    </row>
    <row r="474" spans="1:5" s="6" customFormat="1" x14ac:dyDescent="0.3">
      <c r="A474" s="9"/>
      <c r="B474" s="8"/>
      <c r="C474" s="21"/>
      <c r="D474" s="21"/>
      <c r="E474" s="36"/>
    </row>
    <row r="475" spans="1:5" s="6" customFormat="1" x14ac:dyDescent="0.3">
      <c r="A475" s="9"/>
      <c r="B475" s="5"/>
      <c r="C475" s="21"/>
      <c r="D475" s="21"/>
      <c r="E475" s="36"/>
    </row>
    <row r="476" spans="1:5" s="6" customFormat="1" x14ac:dyDescent="0.3">
      <c r="A476" s="9"/>
      <c r="B476" s="5"/>
      <c r="C476" s="21"/>
      <c r="D476" s="21"/>
      <c r="E476" s="36"/>
    </row>
    <row r="477" spans="1:5" s="6" customFormat="1" x14ac:dyDescent="0.3">
      <c r="A477" s="9"/>
      <c r="B477" s="5"/>
      <c r="C477" s="21"/>
      <c r="D477" s="24"/>
      <c r="E477" s="36"/>
    </row>
    <row r="478" spans="1:5" s="6" customFormat="1" x14ac:dyDescent="0.3">
      <c r="A478" s="9"/>
      <c r="B478" s="29"/>
      <c r="C478" s="21"/>
      <c r="D478" s="24"/>
      <c r="E478" s="36"/>
    </row>
    <row r="479" spans="1:5" s="6" customFormat="1" x14ac:dyDescent="0.3">
      <c r="A479" s="9"/>
      <c r="B479" s="5"/>
      <c r="C479" s="21"/>
      <c r="D479" s="21"/>
      <c r="E479" s="36"/>
    </row>
    <row r="480" spans="1:5" s="6" customFormat="1" x14ac:dyDescent="0.3">
      <c r="A480" s="9"/>
      <c r="B480" s="5"/>
      <c r="C480" s="21"/>
      <c r="D480" s="21"/>
      <c r="E480" s="36"/>
    </row>
    <row r="481" spans="1:5" s="6" customFormat="1" x14ac:dyDescent="0.3">
      <c r="A481" s="9"/>
      <c r="B481" s="5"/>
      <c r="C481" s="21"/>
      <c r="D481" s="21"/>
      <c r="E481" s="36"/>
    </row>
    <row r="482" spans="1:5" s="6" customFormat="1" x14ac:dyDescent="0.3">
      <c r="A482" s="9"/>
      <c r="B482" s="5"/>
      <c r="C482" s="21"/>
      <c r="D482" s="21"/>
      <c r="E482" s="36"/>
    </row>
    <row r="483" spans="1:5" s="6" customFormat="1" x14ac:dyDescent="0.3">
      <c r="A483" s="9"/>
      <c r="B483" s="29"/>
      <c r="C483" s="21"/>
      <c r="D483" s="21"/>
      <c r="E483" s="36"/>
    </row>
    <row r="484" spans="1:5" s="6" customFormat="1" x14ac:dyDescent="0.3">
      <c r="A484" s="9"/>
      <c r="B484" s="5"/>
      <c r="C484" s="21"/>
      <c r="D484" s="21"/>
      <c r="E484" s="36"/>
    </row>
    <row r="485" spans="1:5" s="6" customFormat="1" x14ac:dyDescent="0.3">
      <c r="A485" s="9"/>
      <c r="B485" s="5"/>
      <c r="C485" s="21"/>
      <c r="D485" s="21"/>
      <c r="E485" s="36"/>
    </row>
    <row r="486" spans="1:5" s="6" customFormat="1" x14ac:dyDescent="0.3">
      <c r="A486" s="4"/>
      <c r="B486" s="5"/>
      <c r="C486" s="21"/>
      <c r="D486" s="21"/>
      <c r="E486" s="36"/>
    </row>
    <row r="487" spans="1:5" s="6" customFormat="1" x14ac:dyDescent="0.3">
      <c r="A487" s="4"/>
      <c r="B487" s="33"/>
      <c r="C487" s="21"/>
      <c r="D487" s="21"/>
      <c r="E487" s="36"/>
    </row>
    <row r="488" spans="1:5" s="6" customFormat="1" x14ac:dyDescent="0.3">
      <c r="A488" s="4"/>
      <c r="B488" s="5"/>
      <c r="C488" s="21"/>
      <c r="D488" s="21"/>
      <c r="E488" s="36"/>
    </row>
    <row r="489" spans="1:5" s="6" customFormat="1" x14ac:dyDescent="0.3">
      <c r="A489" s="4"/>
      <c r="B489" s="5"/>
      <c r="C489" s="21"/>
      <c r="D489" s="24"/>
      <c r="E489" s="36"/>
    </row>
    <row r="490" spans="1:5" s="6" customFormat="1" x14ac:dyDescent="0.3">
      <c r="A490" s="4"/>
      <c r="B490" s="5"/>
      <c r="C490" s="21"/>
      <c r="D490" s="24"/>
      <c r="E490" s="36"/>
    </row>
    <row r="491" spans="1:5" s="6" customFormat="1" x14ac:dyDescent="0.3">
      <c r="A491" s="4"/>
      <c r="C491" s="22"/>
      <c r="D491" s="21"/>
      <c r="E491" s="36"/>
    </row>
    <row r="492" spans="1:5" s="6" customFormat="1" x14ac:dyDescent="0.3">
      <c r="A492" s="4"/>
      <c r="C492" s="22"/>
      <c r="D492" s="22"/>
      <c r="E492" s="36"/>
    </row>
    <row r="493" spans="1:5" s="6" customFormat="1" x14ac:dyDescent="0.3">
      <c r="A493" s="4"/>
      <c r="C493" s="22"/>
      <c r="D493" s="22"/>
      <c r="E493" s="36"/>
    </row>
    <row r="494" spans="1:5" s="6" customFormat="1" x14ac:dyDescent="0.3">
      <c r="A494" s="4"/>
      <c r="C494" s="22"/>
      <c r="D494" s="22"/>
      <c r="E494" s="36"/>
    </row>
    <row r="495" spans="1:5" s="6" customFormat="1" x14ac:dyDescent="0.3">
      <c r="A495" s="4"/>
      <c r="C495" s="22"/>
      <c r="D495" s="22"/>
      <c r="E495" s="36"/>
    </row>
    <row r="496" spans="1:5" s="6" customFormat="1" x14ac:dyDescent="0.3">
      <c r="A496" s="4"/>
      <c r="C496" s="22"/>
      <c r="D496" s="22"/>
      <c r="E496" s="36"/>
    </row>
    <row r="497" spans="1:5" s="6" customFormat="1" x14ac:dyDescent="0.3">
      <c r="A497" s="4"/>
      <c r="B497" s="29"/>
      <c r="C497" s="21"/>
      <c r="D497" s="22"/>
      <c r="E497" s="36"/>
    </row>
    <row r="498" spans="1:5" s="6" customFormat="1" x14ac:dyDescent="0.3">
      <c r="A498" s="4"/>
      <c r="B498" s="32"/>
      <c r="C498" s="26"/>
      <c r="D498" s="21"/>
      <c r="E498" s="36"/>
    </row>
    <row r="499" spans="1:5" s="6" customFormat="1" x14ac:dyDescent="0.3">
      <c r="A499" s="9"/>
      <c r="B499" s="32"/>
      <c r="C499" s="26"/>
      <c r="D499" s="26"/>
      <c r="E499" s="36"/>
    </row>
    <row r="500" spans="1:5" s="6" customFormat="1" x14ac:dyDescent="0.3">
      <c r="A500" s="4"/>
      <c r="B500" s="5"/>
      <c r="C500" s="21"/>
      <c r="D500" s="26"/>
      <c r="E500" s="36"/>
    </row>
    <row r="501" spans="1:5" s="6" customFormat="1" x14ac:dyDescent="0.3">
      <c r="A501" s="4"/>
      <c r="B501" s="18"/>
      <c r="C501" s="21"/>
      <c r="D501" s="21"/>
      <c r="E501" s="36"/>
    </row>
    <row r="502" spans="1:5" s="6" customFormat="1" x14ac:dyDescent="0.3">
      <c r="A502" s="4"/>
      <c r="B502" s="5"/>
      <c r="C502" s="21"/>
      <c r="D502" s="21"/>
      <c r="E502" s="36"/>
    </row>
    <row r="503" spans="1:5" s="6" customFormat="1" x14ac:dyDescent="0.3">
      <c r="A503" s="4"/>
      <c r="B503" s="5"/>
      <c r="C503" s="21"/>
      <c r="D503" s="24"/>
      <c r="E503" s="36"/>
    </row>
    <row r="504" spans="1:5" s="6" customFormat="1" x14ac:dyDescent="0.3">
      <c r="A504" s="4"/>
      <c r="C504" s="22"/>
      <c r="D504" s="24"/>
      <c r="E504" s="36"/>
    </row>
    <row r="505" spans="1:5" s="6" customFormat="1" x14ac:dyDescent="0.3">
      <c r="A505" s="4"/>
      <c r="C505" s="22"/>
      <c r="D505" s="22"/>
      <c r="E505" s="36"/>
    </row>
    <row r="506" spans="1:5" s="6" customFormat="1" x14ac:dyDescent="0.3">
      <c r="A506" s="4"/>
      <c r="C506" s="22"/>
      <c r="D506" s="22"/>
      <c r="E506" s="36"/>
    </row>
    <row r="507" spans="1:5" x14ac:dyDescent="0.3">
      <c r="A507" s="4"/>
      <c r="B507" s="6"/>
      <c r="C507" s="22"/>
      <c r="D507" s="22"/>
      <c r="E507" s="36"/>
    </row>
    <row r="508" spans="1:5" x14ac:dyDescent="0.3">
      <c r="A508" s="4"/>
      <c r="B508" s="6"/>
      <c r="C508" s="22"/>
      <c r="D508" s="22"/>
      <c r="E508" s="36"/>
    </row>
    <row r="509" spans="1:5" x14ac:dyDescent="0.3">
      <c r="A509" s="4"/>
      <c r="B509" s="6"/>
      <c r="C509" s="22"/>
      <c r="D509" s="22"/>
      <c r="E509" s="36"/>
    </row>
    <row r="510" spans="1:5" x14ac:dyDescent="0.3">
      <c r="A510" s="4"/>
      <c r="B510" s="6"/>
      <c r="C510" s="22"/>
      <c r="D510" s="22"/>
      <c r="E510" s="36"/>
    </row>
    <row r="511" spans="1:5" x14ac:dyDescent="0.3">
      <c r="A511" s="4"/>
      <c r="B511" s="6"/>
      <c r="C511" s="22"/>
      <c r="D511" s="22"/>
      <c r="E511" s="36"/>
    </row>
    <row r="512" spans="1:5" x14ac:dyDescent="0.3">
      <c r="A512" s="4"/>
      <c r="B512" s="6"/>
      <c r="C512" s="22"/>
      <c r="D512" s="22"/>
      <c r="E512" s="36"/>
    </row>
    <row r="513" spans="1:5" x14ac:dyDescent="0.3">
      <c r="A513" s="4"/>
      <c r="B513" s="6"/>
      <c r="C513" s="22"/>
      <c r="D513" s="22"/>
      <c r="E513" s="36"/>
    </row>
    <row r="514" spans="1:5" ht="16.5" x14ac:dyDescent="0.3">
      <c r="A514" s="4"/>
      <c r="D514" s="22"/>
      <c r="E514" s="36"/>
    </row>
    <row r="515" spans="1:5" ht="16.5" x14ac:dyDescent="0.3">
      <c r="E515" s="36"/>
    </row>
    <row r="516" spans="1:5" ht="16.5" x14ac:dyDescent="0.3">
      <c r="E516" s="36"/>
    </row>
    <row r="517" spans="1:5" ht="16.5" x14ac:dyDescent="0.3">
      <c r="E517" s="36"/>
    </row>
    <row r="518" spans="1:5" ht="16.5" x14ac:dyDescent="0.3">
      <c r="E518" s="36"/>
    </row>
    <row r="519" spans="1:5" ht="16.5" x14ac:dyDescent="0.3">
      <c r="E519" s="36"/>
    </row>
    <row r="520" spans="1:5" ht="16.5" x14ac:dyDescent="0.3">
      <c r="E520" s="36"/>
    </row>
    <row r="521" spans="1:5" ht="16.5" x14ac:dyDescent="0.3">
      <c r="E521" s="36"/>
    </row>
    <row r="522" spans="1:5" ht="16.5" x14ac:dyDescent="0.3">
      <c r="E522" s="36"/>
    </row>
    <row r="523" spans="1:5" ht="16.5" x14ac:dyDescent="0.3">
      <c r="E523" s="36"/>
    </row>
    <row r="524" spans="1:5" ht="16.5" x14ac:dyDescent="0.3">
      <c r="E524" s="36"/>
    </row>
    <row r="525" spans="1:5" ht="16.5" x14ac:dyDescent="0.3">
      <c r="E525" s="36"/>
    </row>
    <row r="526" spans="1:5" ht="16.5" x14ac:dyDescent="0.3">
      <c r="E526" s="36"/>
    </row>
    <row r="527" spans="1:5" ht="16.5" x14ac:dyDescent="0.3">
      <c r="E527" s="36"/>
    </row>
    <row r="528" spans="1:5" ht="16.5" x14ac:dyDescent="0.3">
      <c r="E528" s="36"/>
    </row>
    <row r="529" spans="5:5" ht="16.5" x14ac:dyDescent="0.3">
      <c r="E529" s="36"/>
    </row>
    <row r="530" spans="5:5" ht="16.5" x14ac:dyDescent="0.3">
      <c r="E530" s="36"/>
    </row>
    <row r="531" spans="5:5" ht="16.5" x14ac:dyDescent="0.3">
      <c r="E531" s="36"/>
    </row>
    <row r="532" spans="5:5" ht="16.5" x14ac:dyDescent="0.3">
      <c r="E532" s="36"/>
    </row>
    <row r="533" spans="5:5" ht="16.5" x14ac:dyDescent="0.3">
      <c r="E533" s="36"/>
    </row>
    <row r="534" spans="5:5" ht="16.5" x14ac:dyDescent="0.3">
      <c r="E534" s="36"/>
    </row>
    <row r="535" spans="5:5" ht="16.5" x14ac:dyDescent="0.3">
      <c r="E535" s="36"/>
    </row>
    <row r="536" spans="5:5" ht="16.5" x14ac:dyDescent="0.3">
      <c r="E536" s="36"/>
    </row>
    <row r="537" spans="5:5" ht="16.5" x14ac:dyDescent="0.3">
      <c r="E537" s="36"/>
    </row>
    <row r="538" spans="5:5" ht="16.5" x14ac:dyDescent="0.3">
      <c r="E538" s="36"/>
    </row>
    <row r="539" spans="5:5" ht="16.5" x14ac:dyDescent="0.3">
      <c r="E539" s="36"/>
    </row>
    <row r="540" spans="5:5" ht="16.5" x14ac:dyDescent="0.3">
      <c r="E540" s="36"/>
    </row>
    <row r="541" spans="5:5" ht="16.5" x14ac:dyDescent="0.3">
      <c r="E541" s="36"/>
    </row>
    <row r="542" spans="5:5" ht="16.5" x14ac:dyDescent="0.3">
      <c r="E542" s="36"/>
    </row>
    <row r="543" spans="5:5" ht="16.5" x14ac:dyDescent="0.3">
      <c r="E543" s="36"/>
    </row>
    <row r="544" spans="5:5" ht="16.5" x14ac:dyDescent="0.3">
      <c r="E544" s="36"/>
    </row>
    <row r="545" spans="5:5" ht="16.5" x14ac:dyDescent="0.3">
      <c r="E545" s="36"/>
    </row>
    <row r="546" spans="5:5" ht="16.5" x14ac:dyDescent="0.3">
      <c r="E546" s="36"/>
    </row>
    <row r="547" spans="5:5" ht="16.5" x14ac:dyDescent="0.3">
      <c r="E547" s="36"/>
    </row>
    <row r="548" spans="5:5" ht="16.5" x14ac:dyDescent="0.3">
      <c r="E548" s="36"/>
    </row>
    <row r="549" spans="5:5" ht="16.5" x14ac:dyDescent="0.3">
      <c r="E549" s="36"/>
    </row>
    <row r="550" spans="5:5" ht="16.5" x14ac:dyDescent="0.3">
      <c r="E550" s="36"/>
    </row>
    <row r="551" spans="5:5" ht="16.5" x14ac:dyDescent="0.3">
      <c r="E551" s="36"/>
    </row>
    <row r="552" spans="5:5" ht="16.5" x14ac:dyDescent="0.3">
      <c r="E552" s="36"/>
    </row>
    <row r="553" spans="5:5" ht="16.5" x14ac:dyDescent="0.3">
      <c r="E553" s="36"/>
    </row>
    <row r="554" spans="5:5" ht="16.5" x14ac:dyDescent="0.3">
      <c r="E554" s="36"/>
    </row>
    <row r="555" spans="5:5" ht="16.5" x14ac:dyDescent="0.3">
      <c r="E555" s="36"/>
    </row>
    <row r="556" spans="5:5" ht="16.5" x14ac:dyDescent="0.3">
      <c r="E556" s="36"/>
    </row>
    <row r="557" spans="5:5" ht="16.5" x14ac:dyDescent="0.3">
      <c r="E557" s="36"/>
    </row>
    <row r="558" spans="5:5" ht="16.5" x14ac:dyDescent="0.3">
      <c r="E558" s="36"/>
    </row>
    <row r="559" spans="5:5" ht="16.5" x14ac:dyDescent="0.3">
      <c r="E559" s="36"/>
    </row>
    <row r="560" spans="5:5" ht="16.5" x14ac:dyDescent="0.3">
      <c r="E560" s="36"/>
    </row>
    <row r="561" spans="5:5" ht="16.5" x14ac:dyDescent="0.3">
      <c r="E561" s="36"/>
    </row>
    <row r="562" spans="5:5" ht="16.5" x14ac:dyDescent="0.3">
      <c r="E562" s="36"/>
    </row>
    <row r="563" spans="5:5" ht="16.5" x14ac:dyDescent="0.3">
      <c r="E563" s="36"/>
    </row>
    <row r="564" spans="5:5" ht="16.5" x14ac:dyDescent="0.3">
      <c r="E564" s="36"/>
    </row>
    <row r="565" spans="5:5" ht="16.5" x14ac:dyDescent="0.3">
      <c r="E565" s="36"/>
    </row>
    <row r="566" spans="5:5" ht="16.5" x14ac:dyDescent="0.3">
      <c r="E566" s="36"/>
    </row>
    <row r="567" spans="5:5" ht="16.5" x14ac:dyDescent="0.3">
      <c r="E567" s="36"/>
    </row>
    <row r="568" spans="5:5" ht="16.5" x14ac:dyDescent="0.3">
      <c r="E568" s="36"/>
    </row>
    <row r="569" spans="5:5" ht="16.5" x14ac:dyDescent="0.3">
      <c r="E569" s="36"/>
    </row>
    <row r="570" spans="5:5" ht="16.5" x14ac:dyDescent="0.3">
      <c r="E570" s="36"/>
    </row>
    <row r="571" spans="5:5" ht="16.5" x14ac:dyDescent="0.3">
      <c r="E571" s="36"/>
    </row>
    <row r="572" spans="5:5" ht="16.5" x14ac:dyDescent="0.3">
      <c r="E572" s="36"/>
    </row>
    <row r="573" spans="5:5" ht="16.5" x14ac:dyDescent="0.3">
      <c r="E573" s="36"/>
    </row>
    <row r="574" spans="5:5" ht="16.5" x14ac:dyDescent="0.3">
      <c r="E574" s="36"/>
    </row>
    <row r="575" spans="5:5" ht="16.5" x14ac:dyDescent="0.3">
      <c r="E575" s="36"/>
    </row>
    <row r="576" spans="5:5" ht="16.5" x14ac:dyDescent="0.3">
      <c r="E576" s="36"/>
    </row>
    <row r="577" spans="5:5" ht="16.5" x14ac:dyDescent="0.3">
      <c r="E577" s="36"/>
    </row>
    <row r="578" spans="5:5" ht="16.5" x14ac:dyDescent="0.3">
      <c r="E578" s="36"/>
    </row>
    <row r="579" spans="5:5" ht="16.5" x14ac:dyDescent="0.3">
      <c r="E579" s="36"/>
    </row>
    <row r="580" spans="5:5" ht="16.5" x14ac:dyDescent="0.3">
      <c r="E580" s="36"/>
    </row>
    <row r="581" spans="5:5" ht="16.5" x14ac:dyDescent="0.3">
      <c r="E581" s="36"/>
    </row>
    <row r="582" spans="5:5" ht="16.5" x14ac:dyDescent="0.3">
      <c r="E582" s="36"/>
    </row>
    <row r="583" spans="5:5" ht="16.5" x14ac:dyDescent="0.3">
      <c r="E583" s="36"/>
    </row>
    <row r="584" spans="5:5" ht="16.5" x14ac:dyDescent="0.3">
      <c r="E584" s="36"/>
    </row>
    <row r="585" spans="5:5" ht="16.5" x14ac:dyDescent="0.3">
      <c r="E585" s="36"/>
    </row>
    <row r="586" spans="5:5" ht="16.5" x14ac:dyDescent="0.3">
      <c r="E586" s="36"/>
    </row>
    <row r="587" spans="5:5" ht="16.5" x14ac:dyDescent="0.3">
      <c r="E587" s="36"/>
    </row>
    <row r="588" spans="5:5" ht="16.5" x14ac:dyDescent="0.3">
      <c r="E588" s="36"/>
    </row>
    <row r="589" spans="5:5" ht="16.5" x14ac:dyDescent="0.3">
      <c r="E589" s="36"/>
    </row>
    <row r="590" spans="5:5" ht="16.5" x14ac:dyDescent="0.3">
      <c r="E590" s="36"/>
    </row>
    <row r="591" spans="5:5" ht="16.5" x14ac:dyDescent="0.3">
      <c r="E591" s="36"/>
    </row>
    <row r="592" spans="5:5" ht="16.5" x14ac:dyDescent="0.3">
      <c r="E592" s="36"/>
    </row>
    <row r="593" spans="5:5" ht="16.5" x14ac:dyDescent="0.3">
      <c r="E593" s="36"/>
    </row>
    <row r="594" spans="5:5" ht="16.5" x14ac:dyDescent="0.3">
      <c r="E594" s="36"/>
    </row>
    <row r="595" spans="5:5" ht="16.5" x14ac:dyDescent="0.3">
      <c r="E595" s="36"/>
    </row>
    <row r="596" spans="5:5" ht="16.5" x14ac:dyDescent="0.3">
      <c r="E596" s="36"/>
    </row>
    <row r="597" spans="5:5" ht="16.5" x14ac:dyDescent="0.3">
      <c r="E597" s="36"/>
    </row>
    <row r="598" spans="5:5" ht="16.5" x14ac:dyDescent="0.3">
      <c r="E598" s="36"/>
    </row>
    <row r="599" spans="5:5" ht="16.5" x14ac:dyDescent="0.3">
      <c r="E599" s="36"/>
    </row>
    <row r="600" spans="5:5" ht="16.5" x14ac:dyDescent="0.3">
      <c r="E600" s="36"/>
    </row>
    <row r="601" spans="5:5" ht="16.5" x14ac:dyDescent="0.3">
      <c r="E601" s="36"/>
    </row>
    <row r="602" spans="5:5" ht="16.5" x14ac:dyDescent="0.3">
      <c r="E602" s="36"/>
    </row>
    <row r="603" spans="5:5" ht="16.5" x14ac:dyDescent="0.3">
      <c r="E603" s="36"/>
    </row>
    <row r="604" spans="5:5" ht="16.5" x14ac:dyDescent="0.3">
      <c r="E604" s="36"/>
    </row>
    <row r="605" spans="5:5" ht="16.5" x14ac:dyDescent="0.3">
      <c r="E605" s="36"/>
    </row>
    <row r="606" spans="5:5" ht="16.5" x14ac:dyDescent="0.3">
      <c r="E606" s="36"/>
    </row>
    <row r="607" spans="5:5" ht="16.5" x14ac:dyDescent="0.3">
      <c r="E607" s="36"/>
    </row>
    <row r="608" spans="5:5" ht="16.5" x14ac:dyDescent="0.3">
      <c r="E608" s="36"/>
    </row>
    <row r="609" spans="5:5" ht="16.5" x14ac:dyDescent="0.3">
      <c r="E609" s="36"/>
    </row>
    <row r="610" spans="5:5" ht="16.5" x14ac:dyDescent="0.3">
      <c r="E610" s="36"/>
    </row>
    <row r="611" spans="5:5" ht="16.5" x14ac:dyDescent="0.3">
      <c r="E611" s="36"/>
    </row>
    <row r="612" spans="5:5" ht="16.5" x14ac:dyDescent="0.3">
      <c r="E612" s="36"/>
    </row>
    <row r="613" spans="5:5" ht="16.5" x14ac:dyDescent="0.3">
      <c r="E613" s="36"/>
    </row>
    <row r="614" spans="5:5" ht="16.5" x14ac:dyDescent="0.3">
      <c r="E614" s="36"/>
    </row>
    <row r="615" spans="5:5" ht="16.5" x14ac:dyDescent="0.3">
      <c r="E615" s="36"/>
    </row>
    <row r="616" spans="5:5" ht="16.5" x14ac:dyDescent="0.3">
      <c r="E616" s="36"/>
    </row>
    <row r="617" spans="5:5" ht="16.5" x14ac:dyDescent="0.3">
      <c r="E617" s="36"/>
    </row>
    <row r="618" spans="5:5" ht="16.5" x14ac:dyDescent="0.3">
      <c r="E618" s="36"/>
    </row>
    <row r="619" spans="5:5" ht="16.5" x14ac:dyDescent="0.3">
      <c r="E619" s="36"/>
    </row>
    <row r="620" spans="5:5" ht="16.5" x14ac:dyDescent="0.3">
      <c r="E620" s="36"/>
    </row>
    <row r="621" spans="5:5" ht="16.5" x14ac:dyDescent="0.3">
      <c r="E621" s="36"/>
    </row>
    <row r="622" spans="5:5" ht="16.5" x14ac:dyDescent="0.3">
      <c r="E622" s="36"/>
    </row>
    <row r="623" spans="5:5" ht="16.5" x14ac:dyDescent="0.3">
      <c r="E623" s="36"/>
    </row>
    <row r="624" spans="5:5" ht="16.5" x14ac:dyDescent="0.3">
      <c r="E624" s="36"/>
    </row>
    <row r="625" spans="5:5" ht="16.5" x14ac:dyDescent="0.3">
      <c r="E625" s="36"/>
    </row>
    <row r="626" spans="5:5" ht="16.5" x14ac:dyDescent="0.3">
      <c r="E626" s="36"/>
    </row>
    <row r="627" spans="5:5" ht="16.5" x14ac:dyDescent="0.3">
      <c r="E627" s="36"/>
    </row>
    <row r="628" spans="5:5" ht="16.5" x14ac:dyDescent="0.3">
      <c r="E628" s="36"/>
    </row>
    <row r="629" spans="5:5" ht="16.5" x14ac:dyDescent="0.3">
      <c r="E629" s="36"/>
    </row>
    <row r="630" spans="5:5" ht="16.5" x14ac:dyDescent="0.3">
      <c r="E630" s="36"/>
    </row>
    <row r="631" spans="5:5" ht="16.5" x14ac:dyDescent="0.3">
      <c r="E631" s="36"/>
    </row>
    <row r="632" spans="5:5" ht="16.5" x14ac:dyDescent="0.3">
      <c r="E632" s="36"/>
    </row>
    <row r="633" spans="5:5" ht="16.5" x14ac:dyDescent="0.3">
      <c r="E633" s="36"/>
    </row>
    <row r="634" spans="5:5" ht="16.5" x14ac:dyDescent="0.3">
      <c r="E634" s="36"/>
    </row>
    <row r="635" spans="5:5" ht="16.5" x14ac:dyDescent="0.3">
      <c r="E635" s="36"/>
    </row>
    <row r="636" spans="5:5" ht="16.5" x14ac:dyDescent="0.3">
      <c r="E636" s="36"/>
    </row>
    <row r="637" spans="5:5" ht="16.5" x14ac:dyDescent="0.3">
      <c r="E637" s="36"/>
    </row>
    <row r="638" spans="5:5" ht="16.5" x14ac:dyDescent="0.3">
      <c r="E638" s="36"/>
    </row>
    <row r="639" spans="5:5" ht="16.5" x14ac:dyDescent="0.3">
      <c r="E639" s="36"/>
    </row>
    <row r="640" spans="5:5" ht="16.5" x14ac:dyDescent="0.3">
      <c r="E640" s="36"/>
    </row>
    <row r="641" spans="5:5" ht="16.5" x14ac:dyDescent="0.3">
      <c r="E641" s="36"/>
    </row>
    <row r="642" spans="5:5" ht="16.5" x14ac:dyDescent="0.3">
      <c r="E642" s="36"/>
    </row>
    <row r="643" spans="5:5" ht="16.5" x14ac:dyDescent="0.3">
      <c r="E643" s="36"/>
    </row>
    <row r="644" spans="5:5" ht="16.5" x14ac:dyDescent="0.3">
      <c r="E644" s="36"/>
    </row>
    <row r="645" spans="5:5" ht="16.5" x14ac:dyDescent="0.3">
      <c r="E645" s="36"/>
    </row>
    <row r="646" spans="5:5" ht="16.5" x14ac:dyDescent="0.3">
      <c r="E646" s="36"/>
    </row>
    <row r="647" spans="5:5" ht="16.5" x14ac:dyDescent="0.3">
      <c r="E647" s="36"/>
    </row>
    <row r="648" spans="5:5" ht="16.5" x14ac:dyDescent="0.3">
      <c r="E648" s="36"/>
    </row>
    <row r="649" spans="5:5" ht="16.5" x14ac:dyDescent="0.3">
      <c r="E649" s="36"/>
    </row>
    <row r="650" spans="5:5" ht="16.5" x14ac:dyDescent="0.3">
      <c r="E650" s="36"/>
    </row>
    <row r="651" spans="5:5" ht="16.5" x14ac:dyDescent="0.3">
      <c r="E651" s="36"/>
    </row>
    <row r="652" spans="5:5" ht="16.5" x14ac:dyDescent="0.3">
      <c r="E652" s="36"/>
    </row>
    <row r="653" spans="5:5" ht="16.5" x14ac:dyDescent="0.3">
      <c r="E653" s="36"/>
    </row>
    <row r="654" spans="5:5" ht="16.5" x14ac:dyDescent="0.3">
      <c r="E654" s="36"/>
    </row>
    <row r="655" spans="5:5" ht="16.5" x14ac:dyDescent="0.3">
      <c r="E655" s="36"/>
    </row>
    <row r="656" spans="5:5" ht="16.5" x14ac:dyDescent="0.3">
      <c r="E656" s="36"/>
    </row>
    <row r="657" spans="5:5" ht="16.5" x14ac:dyDescent="0.3">
      <c r="E657" s="36"/>
    </row>
    <row r="658" spans="5:5" ht="16.5" x14ac:dyDescent="0.3">
      <c r="E658" s="36"/>
    </row>
    <row r="659" spans="5:5" ht="16.5" x14ac:dyDescent="0.3">
      <c r="E659" s="36"/>
    </row>
    <row r="660" spans="5:5" ht="16.5" x14ac:dyDescent="0.3">
      <c r="E660" s="36"/>
    </row>
    <row r="661" spans="5:5" ht="16.5" x14ac:dyDescent="0.3">
      <c r="E661" s="36"/>
    </row>
    <row r="662" spans="5:5" ht="16.5" x14ac:dyDescent="0.3">
      <c r="E662" s="36"/>
    </row>
    <row r="663" spans="5:5" ht="16.5" x14ac:dyDescent="0.3">
      <c r="E663" s="36"/>
    </row>
    <row r="664" spans="5:5" ht="16.5" x14ac:dyDescent="0.3">
      <c r="E664" s="36"/>
    </row>
    <row r="665" spans="5:5" ht="16.5" x14ac:dyDescent="0.3">
      <c r="E665" s="36"/>
    </row>
    <row r="666" spans="5:5" ht="16.5" x14ac:dyDescent="0.3">
      <c r="E666" s="36"/>
    </row>
    <row r="667" spans="5:5" ht="16.5" x14ac:dyDescent="0.3">
      <c r="E667" s="36"/>
    </row>
    <row r="668" spans="5:5" ht="16.5" x14ac:dyDescent="0.3">
      <c r="E668" s="36"/>
    </row>
    <row r="669" spans="5:5" ht="16.5" x14ac:dyDescent="0.3">
      <c r="E669" s="36"/>
    </row>
    <row r="670" spans="5:5" ht="16.5" x14ac:dyDescent="0.3">
      <c r="E670" s="36"/>
    </row>
    <row r="671" spans="5:5" ht="16.5" x14ac:dyDescent="0.3">
      <c r="E671" s="36"/>
    </row>
    <row r="672" spans="5:5" ht="16.5" x14ac:dyDescent="0.3">
      <c r="E672" s="36"/>
    </row>
    <row r="673" spans="5:5" ht="16.5" x14ac:dyDescent="0.3">
      <c r="E673" s="36"/>
    </row>
    <row r="674" spans="5:5" ht="16.5" x14ac:dyDescent="0.3">
      <c r="E674" s="36"/>
    </row>
    <row r="675" spans="5:5" ht="16.5" x14ac:dyDescent="0.3">
      <c r="E675" s="36"/>
    </row>
    <row r="676" spans="5:5" ht="16.5" x14ac:dyDescent="0.3">
      <c r="E676" s="36"/>
    </row>
    <row r="677" spans="5:5" ht="16.5" x14ac:dyDescent="0.3">
      <c r="E677" s="36"/>
    </row>
    <row r="678" spans="5:5" ht="16.5" x14ac:dyDescent="0.3">
      <c r="E678" s="36"/>
    </row>
    <row r="679" spans="5:5" ht="16.5" x14ac:dyDescent="0.3">
      <c r="E679" s="36"/>
    </row>
    <row r="680" spans="5:5" ht="16.5" x14ac:dyDescent="0.3">
      <c r="E680" s="36"/>
    </row>
    <row r="681" spans="5:5" ht="16.5" x14ac:dyDescent="0.3">
      <c r="E681" s="36"/>
    </row>
    <row r="682" spans="5:5" ht="16.5" x14ac:dyDescent="0.3">
      <c r="E682" s="36"/>
    </row>
    <row r="683" spans="5:5" ht="16.5" x14ac:dyDescent="0.3">
      <c r="E683" s="36"/>
    </row>
    <row r="684" spans="5:5" ht="16.5" x14ac:dyDescent="0.3">
      <c r="E684" s="36"/>
    </row>
    <row r="685" spans="5:5" ht="16.5" x14ac:dyDescent="0.3">
      <c r="E685" s="36"/>
    </row>
    <row r="686" spans="5:5" ht="16.5" x14ac:dyDescent="0.3">
      <c r="E686" s="36"/>
    </row>
    <row r="687" spans="5:5" ht="16.5" x14ac:dyDescent="0.3">
      <c r="E687" s="36"/>
    </row>
    <row r="688" spans="5:5" ht="16.5" x14ac:dyDescent="0.3">
      <c r="E688" s="36"/>
    </row>
    <row r="689" spans="5:5" ht="16.5" x14ac:dyDescent="0.3">
      <c r="E689" s="36"/>
    </row>
    <row r="690" spans="5:5" ht="16.5" x14ac:dyDescent="0.3">
      <c r="E690" s="36"/>
    </row>
    <row r="691" spans="5:5" ht="16.5" x14ac:dyDescent="0.3">
      <c r="E691" s="36"/>
    </row>
    <row r="692" spans="5:5" ht="16.5" x14ac:dyDescent="0.3">
      <c r="E692" s="36"/>
    </row>
    <row r="693" spans="5:5" ht="16.5" x14ac:dyDescent="0.3">
      <c r="E693" s="36"/>
    </row>
    <row r="694" spans="5:5" ht="16.5" x14ac:dyDescent="0.3">
      <c r="E694" s="36"/>
    </row>
    <row r="695" spans="5:5" ht="16.5" x14ac:dyDescent="0.3">
      <c r="E695" s="36"/>
    </row>
    <row r="696" spans="5:5" ht="16.5" x14ac:dyDescent="0.3">
      <c r="E696" s="36"/>
    </row>
    <row r="697" spans="5:5" ht="16.5" x14ac:dyDescent="0.3">
      <c r="E697" s="36"/>
    </row>
    <row r="698" spans="5:5" ht="16.5" x14ac:dyDescent="0.3">
      <c r="E698" s="36"/>
    </row>
    <row r="699" spans="5:5" ht="16.5" x14ac:dyDescent="0.3">
      <c r="E699" s="36"/>
    </row>
    <row r="700" spans="5:5" ht="16.5" x14ac:dyDescent="0.3">
      <c r="E700" s="36"/>
    </row>
    <row r="701" spans="5:5" ht="16.5" x14ac:dyDescent="0.3">
      <c r="E701" s="36"/>
    </row>
    <row r="702" spans="5:5" ht="16.5" x14ac:dyDescent="0.3">
      <c r="E702" s="36"/>
    </row>
    <row r="703" spans="5:5" ht="16.5" x14ac:dyDescent="0.3">
      <c r="E703" s="36"/>
    </row>
    <row r="704" spans="5:5" ht="16.5" x14ac:dyDescent="0.3">
      <c r="E704" s="36"/>
    </row>
    <row r="705" spans="5:5" ht="16.5" x14ac:dyDescent="0.3">
      <c r="E705" s="36"/>
    </row>
    <row r="706" spans="5:5" ht="16.5" x14ac:dyDescent="0.3">
      <c r="E706" s="36"/>
    </row>
    <row r="707" spans="5:5" ht="16.5" x14ac:dyDescent="0.3">
      <c r="E707" s="36"/>
    </row>
    <row r="708" spans="5:5" ht="16.5" x14ac:dyDescent="0.3">
      <c r="E708" s="36"/>
    </row>
    <row r="709" spans="5:5" ht="16.5" x14ac:dyDescent="0.3">
      <c r="E709" s="36"/>
    </row>
    <row r="710" spans="5:5" ht="16.5" x14ac:dyDescent="0.3">
      <c r="E710" s="36"/>
    </row>
    <row r="711" spans="5:5" ht="16.5" x14ac:dyDescent="0.3">
      <c r="E711" s="36"/>
    </row>
    <row r="712" spans="5:5" ht="16.5" x14ac:dyDescent="0.3">
      <c r="E712" s="36"/>
    </row>
    <row r="713" spans="5:5" ht="16.5" x14ac:dyDescent="0.3">
      <c r="E713" s="36"/>
    </row>
    <row r="714" spans="5:5" ht="16.5" x14ac:dyDescent="0.3">
      <c r="E714" s="36"/>
    </row>
    <row r="715" spans="5:5" ht="16.5" x14ac:dyDescent="0.3">
      <c r="E715" s="36"/>
    </row>
    <row r="716" spans="5:5" ht="16.5" x14ac:dyDescent="0.3">
      <c r="E716" s="36"/>
    </row>
    <row r="717" spans="5:5" ht="16.5" x14ac:dyDescent="0.3">
      <c r="E717" s="36"/>
    </row>
    <row r="718" spans="5:5" ht="16.5" x14ac:dyDescent="0.3">
      <c r="E718" s="36"/>
    </row>
    <row r="719" spans="5:5" ht="16.5" x14ac:dyDescent="0.3">
      <c r="E719" s="36"/>
    </row>
    <row r="720" spans="5:5" ht="16.5" x14ac:dyDescent="0.3">
      <c r="E720" s="36"/>
    </row>
    <row r="721" spans="5:5" ht="16.5" x14ac:dyDescent="0.3">
      <c r="E721" s="36"/>
    </row>
  </sheetData>
  <mergeCells count="4">
    <mergeCell ref="G188:H188"/>
    <mergeCell ref="I188:J188"/>
    <mergeCell ref="K188:L188"/>
    <mergeCell ref="M188:N188"/>
  </mergeCells>
  <phoneticPr fontId="9" type="noConversion"/>
  <pageMargins left="0.39370078740157483" right="0.15748031496062992" top="0.98425196850393704" bottom="0.98425196850393704" header="0" footer="0"/>
  <pageSetup paperSize="9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1" tint="0.499984740745262"/>
  </sheetPr>
  <dimension ref="A2:M20"/>
  <sheetViews>
    <sheetView topLeftCell="A5" zoomScaleNormal="100" workbookViewId="0">
      <selection activeCell="B12" sqref="B12"/>
    </sheetView>
  </sheetViews>
  <sheetFormatPr baseColWidth="10" defaultRowHeight="12.75" x14ac:dyDescent="0.2"/>
  <cols>
    <col min="1" max="1" width="15.5703125" bestFit="1" customWidth="1"/>
    <col min="2" max="3" width="13.7109375" customWidth="1"/>
    <col min="4" max="5" width="15" customWidth="1"/>
    <col min="6" max="6" width="12.7109375" customWidth="1"/>
    <col min="7" max="7" width="12.28515625" bestFit="1" customWidth="1"/>
    <col min="8" max="8" width="14.5703125" bestFit="1" customWidth="1"/>
    <col min="9" max="9" width="12.42578125" customWidth="1"/>
  </cols>
  <sheetData>
    <row r="2" spans="1:13" ht="18" x14ac:dyDescent="0.25">
      <c r="E2" s="60"/>
    </row>
    <row r="3" spans="1:13" ht="20.25" x14ac:dyDescent="0.2">
      <c r="M3" s="287"/>
    </row>
    <row r="4" spans="1:13" ht="24.75" customHeight="1" thickBot="1" x14ac:dyDescent="0.25">
      <c r="A4" s="324"/>
      <c r="B4" s="325"/>
      <c r="C4" s="325"/>
      <c r="D4" s="325"/>
      <c r="E4" s="325"/>
      <c r="F4" s="325"/>
      <c r="G4" s="325"/>
      <c r="H4" s="325"/>
      <c r="I4" s="325"/>
    </row>
    <row r="5" spans="1:13" ht="26.25" thickBot="1" x14ac:dyDescent="0.25">
      <c r="A5" s="125"/>
      <c r="B5" s="276" t="s">
        <v>13</v>
      </c>
      <c r="C5" s="220" t="s">
        <v>68</v>
      </c>
      <c r="D5" s="167" t="s">
        <v>14</v>
      </c>
      <c r="E5" s="277" t="s">
        <v>3</v>
      </c>
      <c r="F5" s="126" t="s">
        <v>47</v>
      </c>
      <c r="G5" s="127" t="s">
        <v>45</v>
      </c>
      <c r="H5" s="278" t="s">
        <v>36</v>
      </c>
      <c r="I5" s="279" t="s">
        <v>48</v>
      </c>
    </row>
    <row r="6" spans="1:13" ht="26.25" thickBot="1" x14ac:dyDescent="0.25">
      <c r="A6" s="157" t="s">
        <v>81</v>
      </c>
      <c r="B6" s="158"/>
      <c r="C6" s="221"/>
      <c r="D6" s="159"/>
      <c r="E6" s="160">
        <f>'CAJA SAN JUAN'!E2</f>
        <v>192457.75242523802</v>
      </c>
      <c r="F6" s="160">
        <f>'CAJA SAN JUAN'!G2</f>
        <v>105625</v>
      </c>
      <c r="G6" s="161">
        <f>'CAJA SAN JUAN'!I2</f>
        <v>0</v>
      </c>
      <c r="H6" s="162">
        <f>'CAJA SAN JUAN'!K2</f>
        <v>0</v>
      </c>
      <c r="I6" s="191">
        <f>'CAJA SAN JUAN'!M2</f>
        <v>254990.84999999998</v>
      </c>
    </row>
    <row r="7" spans="1:13" ht="15.75" thickBot="1" x14ac:dyDescent="0.35">
      <c r="A7" s="118" t="s">
        <v>15</v>
      </c>
      <c r="B7" s="150">
        <f>SUM('CAJA SAN JUAN'!C7:C17)</f>
        <v>230208.55</v>
      </c>
      <c r="C7" s="222">
        <f>SUM('CAJA SAN JUAN'!C19:C20)</f>
        <v>11619.37</v>
      </c>
      <c r="D7" s="168">
        <f>SUM('CAJA SAN JUAN'!D5:D6)+'CAJA SAN JUAN'!D18</f>
        <v>244720.08000000002</v>
      </c>
      <c r="E7" s="153">
        <f>+B7+C7-D7+E6-F7</f>
        <v>189565.59242523799</v>
      </c>
      <c r="F7" s="119"/>
      <c r="G7" s="120"/>
      <c r="H7" s="140"/>
      <c r="I7" s="286">
        <f>'CAJA SAN JUAN'!M4</f>
        <v>15746.56</v>
      </c>
      <c r="J7" s="216"/>
    </row>
    <row r="8" spans="1:13" ht="15.75" thickBot="1" x14ac:dyDescent="0.35">
      <c r="A8" s="118" t="s">
        <v>16</v>
      </c>
      <c r="B8" s="150">
        <f>SUM('CAJA SAN JUAN'!C21:C30)</f>
        <v>170997.2</v>
      </c>
      <c r="C8" s="223">
        <f>SUM('CAJA SAN JUAN'!C32:C33)</f>
        <v>10344.25</v>
      </c>
      <c r="D8" s="169">
        <f>SUM('CAJA SAN JUAN'!D21:D22)+'CAJA SAN JUAN'!D31</f>
        <v>293971.92</v>
      </c>
      <c r="E8" s="153">
        <f>+B8+C8-D8+E7-F8</f>
        <v>76935.12242523802</v>
      </c>
      <c r="F8" s="119"/>
      <c r="G8" s="121"/>
      <c r="H8" s="141"/>
      <c r="I8" s="286">
        <f>'CAJA SAN JUAN'!M28</f>
        <v>18172.79</v>
      </c>
      <c r="J8" s="216"/>
    </row>
    <row r="9" spans="1:13" ht="15.75" thickBot="1" x14ac:dyDescent="0.35">
      <c r="A9" s="118" t="s">
        <v>17</v>
      </c>
      <c r="B9" s="150">
        <f>SUM('CAJA SAN JUAN'!C34:C42)</f>
        <v>173172.78</v>
      </c>
      <c r="C9" s="223">
        <f>SUM('CAJA SAN JUAN'!C44:C45)</f>
        <v>26584.32</v>
      </c>
      <c r="D9" s="169">
        <f>SUM('CAJA SAN JUAN'!D35:D36)+'CAJA SAN JUAN'!D43</f>
        <v>238178.82</v>
      </c>
      <c r="E9" s="153">
        <f t="shared" ref="E9:E18" si="0">+B9+C9-D9+E8-F9</f>
        <v>38513.402425238019</v>
      </c>
      <c r="F9" s="119"/>
      <c r="G9" s="121"/>
      <c r="H9" s="142"/>
      <c r="I9" s="286">
        <f>'CAJA SAN JUAN'!M54</f>
        <v>23658.98</v>
      </c>
      <c r="J9" s="216"/>
    </row>
    <row r="10" spans="1:13" ht="15.75" thickBot="1" x14ac:dyDescent="0.35">
      <c r="A10" s="118" t="s">
        <v>18</v>
      </c>
      <c r="B10" s="150">
        <f>SUM('CAJA SAN JUAN'!C46:C60)</f>
        <v>300786.64</v>
      </c>
      <c r="C10" s="223"/>
      <c r="D10" s="169">
        <f>SUM('CAJA SAN JUAN'!D49:D50)</f>
        <v>259806</v>
      </c>
      <c r="E10" s="153">
        <f t="shared" si="0"/>
        <v>79494.042425238033</v>
      </c>
      <c r="F10" s="119"/>
      <c r="G10" s="121"/>
      <c r="H10" s="143"/>
      <c r="I10" s="286"/>
    </row>
    <row r="11" spans="1:13" ht="15.75" thickBot="1" x14ac:dyDescent="0.35">
      <c r="A11" s="118" t="s">
        <v>19</v>
      </c>
      <c r="B11" s="150">
        <f>SUM('CAJA SAN JUAN'!C61:C68)</f>
        <v>0</v>
      </c>
      <c r="C11" s="223"/>
      <c r="D11" s="169">
        <f>SUM('CAJA SAN JUAN'!D60:D61)</f>
        <v>0</v>
      </c>
      <c r="E11" s="153">
        <f t="shared" si="0"/>
        <v>79494.042425238033</v>
      </c>
      <c r="F11" s="119"/>
      <c r="G11" s="121"/>
      <c r="H11" s="143"/>
      <c r="I11" s="286"/>
    </row>
    <row r="12" spans="1:13" ht="15.75" thickBot="1" x14ac:dyDescent="0.35">
      <c r="A12" s="118" t="s">
        <v>20</v>
      </c>
      <c r="B12" s="150">
        <f>SUM('CAJA SAN JUAN'!C72:C87)</f>
        <v>0</v>
      </c>
      <c r="C12" s="223"/>
      <c r="D12" s="169">
        <f>SUM('CAJA SAN JUAN'!D73:D75)</f>
        <v>0</v>
      </c>
      <c r="E12" s="153">
        <f t="shared" si="0"/>
        <v>79494.042425238033</v>
      </c>
      <c r="F12" s="119"/>
      <c r="G12" s="121"/>
      <c r="H12" s="143"/>
      <c r="I12" s="286"/>
    </row>
    <row r="13" spans="1:13" ht="15.75" thickBot="1" x14ac:dyDescent="0.35">
      <c r="A13" s="118" t="s">
        <v>21</v>
      </c>
      <c r="B13" s="150">
        <f>SUM('CAJA SAN JUAN'!C91:C98)</f>
        <v>0</v>
      </c>
      <c r="C13" s="223"/>
      <c r="D13" s="169">
        <f>SUM('CAJA SAN JUAN'!D91:D92)</f>
        <v>0</v>
      </c>
      <c r="E13" s="153">
        <f t="shared" si="0"/>
        <v>79494.042425238033</v>
      </c>
      <c r="F13" s="119"/>
      <c r="G13" s="121"/>
      <c r="H13" s="143"/>
      <c r="I13" s="286"/>
    </row>
    <row r="14" spans="1:13" ht="15.75" thickBot="1" x14ac:dyDescent="0.35">
      <c r="A14" s="118" t="s">
        <v>22</v>
      </c>
      <c r="B14" s="150">
        <f>SUM('CAJA SAN JUAN'!C102:C112)</f>
        <v>0</v>
      </c>
      <c r="C14" s="223"/>
      <c r="D14" s="169">
        <f>SUM('CAJA SAN JUAN'!D106:D107)</f>
        <v>0</v>
      </c>
      <c r="E14" s="153">
        <f t="shared" si="0"/>
        <v>79494.042425238033</v>
      </c>
      <c r="F14" s="119"/>
      <c r="G14" s="121"/>
      <c r="H14" s="143"/>
      <c r="I14" s="286"/>
    </row>
    <row r="15" spans="1:13" ht="15.75" thickBot="1" x14ac:dyDescent="0.35">
      <c r="A15" s="118" t="s">
        <v>23</v>
      </c>
      <c r="B15" s="150">
        <f>SUM('CAJA SAN JUAN'!C116:C127)</f>
        <v>0</v>
      </c>
      <c r="C15" s="223"/>
      <c r="D15" s="169">
        <f>SUM('CAJA SAN JUAN'!D118:D119)</f>
        <v>0</v>
      </c>
      <c r="E15" s="153">
        <f t="shared" si="0"/>
        <v>79494.042425238033</v>
      </c>
      <c r="F15" s="119"/>
      <c r="G15" s="121"/>
      <c r="H15" s="143"/>
      <c r="I15" s="286"/>
    </row>
    <row r="16" spans="1:13" ht="15.75" thickBot="1" x14ac:dyDescent="0.35">
      <c r="A16" s="118" t="s">
        <v>24</v>
      </c>
      <c r="B16" s="150">
        <f>SUM('CAJA SAN JUAN'!C132:C144)</f>
        <v>0</v>
      </c>
      <c r="C16" s="223"/>
      <c r="D16" s="169">
        <f>SUM('CAJA SAN JUAN'!D134:D135)</f>
        <v>0</v>
      </c>
      <c r="E16" s="153">
        <f t="shared" si="0"/>
        <v>79494.042425238033</v>
      </c>
      <c r="F16" s="119"/>
      <c r="G16" s="121"/>
      <c r="H16" s="143"/>
      <c r="I16" s="286"/>
    </row>
    <row r="17" spans="1:9" ht="15.75" thickBot="1" x14ac:dyDescent="0.35">
      <c r="A17" s="118" t="s">
        <v>25</v>
      </c>
      <c r="B17" s="150">
        <f>SUM('CAJA SAN JUAN'!C148:C158)</f>
        <v>0</v>
      </c>
      <c r="C17" s="223"/>
      <c r="D17" s="169">
        <f>SUM('CAJA SAN JUAN'!D150:D151)</f>
        <v>0</v>
      </c>
      <c r="E17" s="153">
        <f t="shared" si="0"/>
        <v>79494.042425238033</v>
      </c>
      <c r="F17" s="208"/>
      <c r="G17" s="209"/>
      <c r="H17" s="210"/>
      <c r="I17" s="286"/>
    </row>
    <row r="18" spans="1:9" ht="15.75" thickBot="1" x14ac:dyDescent="0.35">
      <c r="A18" s="118" t="s">
        <v>26</v>
      </c>
      <c r="B18" s="150">
        <f>SUM('CAJA SAN JUAN'!C162:C177)</f>
        <v>0</v>
      </c>
      <c r="C18" s="224"/>
      <c r="D18" s="170">
        <f>SUM('CAJA SAN JUAN'!D163:D164)</f>
        <v>0</v>
      </c>
      <c r="E18" s="153">
        <f t="shared" si="0"/>
        <v>79494.042425238033</v>
      </c>
      <c r="F18" s="119"/>
      <c r="G18" s="121"/>
      <c r="H18" s="143"/>
      <c r="I18" s="286"/>
    </row>
    <row r="19" spans="1:9" ht="26.25" thickBot="1" x14ac:dyDescent="0.25">
      <c r="A19" s="124" t="s">
        <v>82</v>
      </c>
      <c r="B19" s="280">
        <f>SUM(B6:B18)</f>
        <v>875165.17</v>
      </c>
      <c r="C19" s="281">
        <f>SUM(C6:C18)</f>
        <v>48547.94</v>
      </c>
      <c r="D19" s="282">
        <f>SUM(D6:D18)</f>
        <v>1036676.8200000001</v>
      </c>
      <c r="E19" s="283">
        <f>E18</f>
        <v>79494.042425238033</v>
      </c>
      <c r="F19" s="122">
        <f>SUM(F6:F18)</f>
        <v>105625</v>
      </c>
      <c r="G19" s="123">
        <f>SUM(G6:G18)</f>
        <v>0</v>
      </c>
      <c r="H19" s="284">
        <f>SUM(H6:H18)</f>
        <v>0</v>
      </c>
      <c r="I19" s="285">
        <f>SUM(I6:I18)</f>
        <v>312569.17999999993</v>
      </c>
    </row>
    <row r="20" spans="1:9" x14ac:dyDescent="0.2">
      <c r="D20" s="18"/>
      <c r="E20" s="61"/>
      <c r="F20" s="62"/>
      <c r="G20" s="18"/>
    </row>
  </sheetData>
  <mergeCells count="1">
    <mergeCell ref="A4:I4"/>
  </mergeCells>
  <phoneticPr fontId="17" type="noConversion"/>
  <pageMargins left="0.75" right="0.75" top="1" bottom="1" header="0" footer="0"/>
  <pageSetup paperSize="9" orientation="portrait" r:id="rId1"/>
  <headerFooter alignWithMargins="0"/>
  <ignoredErrors>
    <ignoredError sqref="E19" formula="1"/>
    <ignoredError sqref="C8" formulaRange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4:C17"/>
  <sheetViews>
    <sheetView workbookViewId="0">
      <selection activeCell="C8" sqref="C8"/>
    </sheetView>
  </sheetViews>
  <sheetFormatPr baseColWidth="10" defaultRowHeight="12.75" x14ac:dyDescent="0.2"/>
  <cols>
    <col min="1" max="1" width="32" bestFit="1" customWidth="1"/>
    <col min="3" max="3" width="23.85546875" bestFit="1" customWidth="1"/>
  </cols>
  <sheetData>
    <row r="4" spans="1:3" x14ac:dyDescent="0.2">
      <c r="A4" t="s">
        <v>54</v>
      </c>
      <c r="C4" t="s">
        <v>46</v>
      </c>
    </row>
    <row r="5" spans="1:3" x14ac:dyDescent="0.2">
      <c r="A5" t="s">
        <v>30</v>
      </c>
      <c r="C5" t="s">
        <v>30</v>
      </c>
    </row>
    <row r="6" spans="1:3" x14ac:dyDescent="0.2">
      <c r="A6" t="s">
        <v>56</v>
      </c>
      <c r="C6" t="s">
        <v>57</v>
      </c>
    </row>
    <row r="7" spans="1:3" x14ac:dyDescent="0.2">
      <c r="A7" t="s">
        <v>73</v>
      </c>
      <c r="C7" t="s">
        <v>74</v>
      </c>
    </row>
    <row r="8" spans="1:3" ht="15" x14ac:dyDescent="0.3">
      <c r="A8" t="s">
        <v>53</v>
      </c>
      <c r="C8" s="8" t="s">
        <v>60</v>
      </c>
    </row>
    <row r="9" spans="1:3" ht="15" x14ac:dyDescent="0.3">
      <c r="A9" t="s">
        <v>35</v>
      </c>
      <c r="C9" s="8" t="s">
        <v>39</v>
      </c>
    </row>
    <row r="10" spans="1:3" x14ac:dyDescent="0.2">
      <c r="A10" t="s">
        <v>61</v>
      </c>
      <c r="C10" t="s">
        <v>62</v>
      </c>
    </row>
    <row r="11" spans="1:3" ht="15" x14ac:dyDescent="0.3">
      <c r="A11" t="s">
        <v>31</v>
      </c>
      <c r="C11" s="5" t="s">
        <v>42</v>
      </c>
    </row>
    <row r="12" spans="1:3" x14ac:dyDescent="0.2">
      <c r="A12" t="s">
        <v>69</v>
      </c>
      <c r="C12" t="s">
        <v>71</v>
      </c>
    </row>
    <row r="13" spans="1:3" ht="15" x14ac:dyDescent="0.3">
      <c r="A13" t="s">
        <v>32</v>
      </c>
      <c r="C13" s="5" t="s">
        <v>40</v>
      </c>
    </row>
    <row r="14" spans="1:3" x14ac:dyDescent="0.2">
      <c r="A14" s="3" t="s">
        <v>52</v>
      </c>
      <c r="C14" t="s">
        <v>37</v>
      </c>
    </row>
    <row r="15" spans="1:3" ht="15" x14ac:dyDescent="0.3">
      <c r="A15" t="s">
        <v>33</v>
      </c>
      <c r="C15" s="5" t="s">
        <v>41</v>
      </c>
    </row>
    <row r="16" spans="1:3" ht="15" x14ac:dyDescent="0.3">
      <c r="A16" t="s">
        <v>55</v>
      </c>
      <c r="C16" s="8" t="s">
        <v>38</v>
      </c>
    </row>
    <row r="17" spans="1:3" ht="15" x14ac:dyDescent="0.3">
      <c r="A17" t="s">
        <v>34</v>
      </c>
      <c r="C17" s="5" t="s">
        <v>43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5D1BDDC4272304585E11A67AEFECCCB" ma:contentTypeVersion="10" ma:contentTypeDescription="Crear nuevo documento." ma:contentTypeScope="" ma:versionID="be3cc3c97144177f4e658bb85951a55a">
  <xsd:schema xmlns:xsd="http://www.w3.org/2001/XMLSchema" xmlns:xs="http://www.w3.org/2001/XMLSchema" xmlns:p="http://schemas.microsoft.com/office/2006/metadata/properties" xmlns:ns2="ab81fe37-2b7c-4715-8ad9-b6463c63c8f7" xmlns:ns3="c283789d-a58a-43ff-9492-16dcb6d1c0a7" targetNamespace="http://schemas.microsoft.com/office/2006/metadata/properties" ma:root="true" ma:fieldsID="754e3d4f6f15a2502077da97d6e38b8f" ns2:_="" ns3:_="">
    <xsd:import namespace="ab81fe37-2b7c-4715-8ad9-b6463c63c8f7"/>
    <xsd:import namespace="c283789d-a58a-43ff-9492-16dcb6d1c0a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81fe37-2b7c-4715-8ad9-b6463c63c8f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83789d-a58a-43ff-9492-16dcb6d1c0a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F7C059F-C33C-4F35-8EDD-31F35460EF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8C4109C-A582-4B10-82D4-70C1B831AB67}">
  <ds:schemaRefs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terms/"/>
    <ds:schemaRef ds:uri="ab81fe37-2b7c-4715-8ad9-b6463c63c8f7"/>
    <ds:schemaRef ds:uri="http://schemas.microsoft.com/office/infopath/2007/PartnerControls"/>
    <ds:schemaRef ds:uri="c283789d-a58a-43ff-9492-16dcb6d1c0a7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8B52B100-573E-4C57-BEDB-97CC087A586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b81fe37-2b7c-4715-8ad9-b6463c63c8f7"/>
    <ds:schemaRef ds:uri="c283789d-a58a-43ff-9492-16dcb6d1c0a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CTA CTE IXP SAN JUAN</vt:lpstr>
      <vt:lpstr>CAJA SAN JUAN</vt:lpstr>
      <vt:lpstr>Gráfico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cabase</dc:creator>
  <cp:lastModifiedBy>Sylvia Garcia</cp:lastModifiedBy>
  <cp:lastPrinted>2013-10-10T17:45:58Z</cp:lastPrinted>
  <dcterms:created xsi:type="dcterms:W3CDTF">2010-01-14T12:37:43Z</dcterms:created>
  <dcterms:modified xsi:type="dcterms:W3CDTF">2022-10-31T13:23:16Z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0x010100C5D1BDDC4272304585E11A67AEFECCCB</vt:lpwstr>
  </property>
</Properties>
</file>