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2015\Nueva carpeta\CABASE\CONSUMOS SEGUN CABASE\2019\"/>
    </mc:Choice>
  </mc:AlternateContent>
  <bookViews>
    <workbookView xWindow="0" yWindow="0" windowWidth="20490" windowHeight="71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26" i="1" s="1"/>
  <c r="H33" i="1"/>
  <c r="D33" i="1"/>
  <c r="E33" i="1" s="1"/>
  <c r="H32" i="1"/>
  <c r="D32" i="1"/>
  <c r="E32" i="1" s="1"/>
  <c r="H31" i="1"/>
  <c r="E31" i="1"/>
  <c r="D31" i="1"/>
  <c r="D23" i="1"/>
  <c r="D24" i="1" s="1"/>
  <c r="H25" i="1"/>
  <c r="H24" i="1"/>
  <c r="H23" i="1"/>
  <c r="E15" i="1"/>
  <c r="H18" i="1"/>
  <c r="H17" i="1"/>
  <c r="H16" i="1"/>
  <c r="H15" i="1"/>
  <c r="C8" i="1"/>
  <c r="E18" i="1"/>
  <c r="E17" i="1"/>
  <c r="E16" i="1"/>
  <c r="D17" i="1"/>
  <c r="D16" i="1"/>
  <c r="D15" i="1"/>
  <c r="E7" i="1"/>
  <c r="E6" i="1"/>
  <c r="E5" i="1"/>
  <c r="D8" i="1"/>
  <c r="D7" i="1"/>
  <c r="D6" i="1"/>
  <c r="D5" i="1"/>
  <c r="C7" i="1"/>
  <c r="C6" i="1"/>
  <c r="C5" i="1"/>
  <c r="B8" i="1"/>
  <c r="J34" i="1" l="1"/>
  <c r="K34" i="1" s="1"/>
  <c r="K26" i="1"/>
  <c r="K18" i="1"/>
  <c r="H34" i="1"/>
  <c r="E34" i="1"/>
  <c r="H26" i="1"/>
  <c r="D25" i="1"/>
  <c r="E25" i="1" s="1"/>
  <c r="E24" i="1"/>
  <c r="E23" i="1"/>
  <c r="E26" i="1" l="1"/>
</calcChain>
</file>

<file path=xl/sharedStrings.xml><?xml version="1.0" encoding="utf-8"?>
<sst xmlns="http://schemas.openxmlformats.org/spreadsheetml/2006/main" count="76" uniqueCount="32">
  <si>
    <t>AKAMAI</t>
  </si>
  <si>
    <t>GOOGLE</t>
  </si>
  <si>
    <t>NETFLIX</t>
  </si>
  <si>
    <t>DÓL</t>
  </si>
  <si>
    <t>COSTO POR Mb</t>
  </si>
  <si>
    <t>TRAFICO</t>
  </si>
  <si>
    <t>A PAGAR POR LLENADO CACHÉ</t>
  </si>
  <si>
    <t>TOTAL</t>
  </si>
  <si>
    <t>COSTO U$S</t>
  </si>
  <si>
    <t>TOTALES</t>
  </si>
  <si>
    <t>5 Gb</t>
  </si>
  <si>
    <t>COSTO U$S NVA. MOD.</t>
  </si>
  <si>
    <t>Un miembro de 15 puntos PAGARÍA:</t>
  </si>
  <si>
    <t>COSTO x Mb (U$S)</t>
  </si>
  <si>
    <t>ACTUAL</t>
  </si>
  <si>
    <t>MODALIDAD PROPUESTA</t>
  </si>
  <si>
    <t>MODALIDAD APROBADA</t>
  </si>
  <si>
    <t>COSTO POR PUNTO (U$S)</t>
  </si>
  <si>
    <t>PUNTOS:</t>
  </si>
  <si>
    <t>Un miembro de 9 puntos PAGARÍA:</t>
  </si>
  <si>
    <t>Un miembro de 27 puntos (SIN NETFLIX NI AKAMAI) PAGARÍA:</t>
  </si>
  <si>
    <t>SIN IVA</t>
  </si>
  <si>
    <t>PROPUESTA DE DISTRIBUCION DE COSTOS DE LLENADO DE CACHÉS SEGÚN PARTICIPACIÓN DE CADA CACHÉ EN EL</t>
  </si>
  <si>
    <t>AB PAGO (Mb)</t>
  </si>
  <si>
    <t>PARTICIPA-CIÓN COSTO LLENADO (U$S)</t>
  </si>
  <si>
    <t>% PARTICIPACIÓN EN EL COSTO DE LLENADO</t>
  </si>
  <si>
    <t>(J. MARÍA)</t>
  </si>
  <si>
    <t>(CABLESAT)</t>
  </si>
  <si>
    <t>(EPEC)</t>
  </si>
  <si>
    <t>LEVEMENTE EN CADA MES</t>
  </si>
  <si>
    <t>LA PROPORCIÓN Y EL COSTO x Mb VARIARÍAN</t>
  </si>
  <si>
    <r>
      <t>ANCHO DE BANDA PAGO Y PROPORCIONAL AL CONSUMO DE CADA MIEMBRO -</t>
    </r>
    <r>
      <rPr>
        <b/>
        <sz val="11"/>
        <color rgb="FF00B050"/>
        <rFont val="Calibri"/>
        <family val="2"/>
        <scheme val="minor"/>
      </rPr>
      <t xml:space="preserve"> BASADO EN INFORME A NAP COR DE ABRIL/2019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</si>
</sst>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1" fillId="2" borderId="2" xfId="0" applyNumberFormat="1" applyFont="1" applyFill="1" applyBorder="1"/>
    <xf numFmtId="0" fontId="0" fillId="0" borderId="6" xfId="0" applyBorder="1"/>
    <xf numFmtId="0" fontId="0" fillId="0" borderId="8" xfId="0" applyBorder="1"/>
    <xf numFmtId="4" fontId="1" fillId="0" borderId="6" xfId="0" applyNumberFormat="1" applyFont="1" applyBorder="1"/>
    <xf numFmtId="4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/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G9" sqref="G9"/>
    </sheetView>
  </sheetViews>
  <sheetFormatPr baseColWidth="10" defaultRowHeight="15" x14ac:dyDescent="0.25"/>
  <cols>
    <col min="1" max="1" width="8.7109375" customWidth="1"/>
    <col min="2" max="2" width="9.28515625" customWidth="1"/>
    <col min="3" max="3" width="16.5703125" style="1" customWidth="1"/>
    <col min="4" max="4" width="11.7109375" style="1" customWidth="1"/>
    <col min="5" max="5" width="11.42578125" style="1"/>
    <col min="6" max="6" width="2.42578125" customWidth="1"/>
    <col min="7" max="7" width="12.5703125" customWidth="1"/>
    <col min="8" max="8" width="8.42578125" customWidth="1"/>
    <col min="9" max="9" width="2.85546875" customWidth="1"/>
  </cols>
  <sheetData>
    <row r="1" spans="1:12" x14ac:dyDescent="0.25">
      <c r="A1" s="2" t="s">
        <v>22</v>
      </c>
    </row>
    <row r="2" spans="1:12" ht="12.75" customHeight="1" x14ac:dyDescent="0.25">
      <c r="A2" s="2" t="s">
        <v>31</v>
      </c>
    </row>
    <row r="3" spans="1:12" ht="11.25" customHeight="1" x14ac:dyDescent="0.25"/>
    <row r="4" spans="1:12" s="4" customFormat="1" ht="60" customHeight="1" x14ac:dyDescent="0.25">
      <c r="A4" s="5"/>
      <c r="B4" s="5" t="s">
        <v>23</v>
      </c>
      <c r="C4" s="6" t="s">
        <v>25</v>
      </c>
      <c r="D4" s="6" t="s">
        <v>24</v>
      </c>
      <c r="E4" s="6" t="s">
        <v>4</v>
      </c>
    </row>
    <row r="5" spans="1:12" ht="15.75" thickBot="1" x14ac:dyDescent="0.3">
      <c r="A5" s="7" t="s">
        <v>0</v>
      </c>
      <c r="B5" s="7">
        <v>813.3</v>
      </c>
      <c r="C5" s="8">
        <f>100*B5/$B$8</f>
        <v>10.47055037013196</v>
      </c>
      <c r="D5" s="8">
        <f>$B$10*C5/100</f>
        <v>2303.5210814290313</v>
      </c>
      <c r="E5" s="9">
        <f>D5/B5</f>
        <v>2.8323141293852592</v>
      </c>
    </row>
    <row r="6" spans="1:12" x14ac:dyDescent="0.25">
      <c r="A6" s="7" t="s">
        <v>1</v>
      </c>
      <c r="B6" s="7">
        <v>14.8</v>
      </c>
      <c r="C6" s="8">
        <f t="shared" ref="C6:C7" si="0">100*B6/$B$8</f>
        <v>0.19053749597682651</v>
      </c>
      <c r="D6" s="8">
        <f t="shared" ref="D6:D7" si="1">$B$10*C6/100</f>
        <v>41.918249114901826</v>
      </c>
      <c r="E6" s="9">
        <f t="shared" ref="E6:E7" si="2">D6/B6</f>
        <v>2.8323141293852583</v>
      </c>
      <c r="G6" s="29" t="s">
        <v>30</v>
      </c>
      <c r="H6" s="30"/>
      <c r="I6" s="30"/>
      <c r="J6" s="30"/>
      <c r="K6" s="31"/>
    </row>
    <row r="7" spans="1:12" ht="15.75" thickBot="1" x14ac:dyDescent="0.3">
      <c r="A7" s="7" t="s">
        <v>2</v>
      </c>
      <c r="B7" s="7">
        <v>6939.4</v>
      </c>
      <c r="C7" s="8">
        <f t="shared" si="0"/>
        <v>89.338912133891213</v>
      </c>
      <c r="D7" s="8">
        <f t="shared" si="1"/>
        <v>19654.560669456067</v>
      </c>
      <c r="E7" s="9">
        <f t="shared" si="2"/>
        <v>2.8323141293852592</v>
      </c>
      <c r="G7" s="32" t="s">
        <v>29</v>
      </c>
      <c r="H7" s="33"/>
      <c r="I7" s="33"/>
      <c r="J7" s="33"/>
      <c r="K7" s="34"/>
    </row>
    <row r="8" spans="1:12" x14ac:dyDescent="0.25">
      <c r="A8" s="10" t="s">
        <v>9</v>
      </c>
      <c r="B8" s="10">
        <f>SUM(B5:B7)</f>
        <v>7767.5</v>
      </c>
      <c r="C8" s="7">
        <f>SUM(C5:C7)</f>
        <v>100</v>
      </c>
      <c r="D8" s="8">
        <f>SUM(D5:D7)</f>
        <v>22000</v>
      </c>
      <c r="E8" s="8"/>
    </row>
    <row r="10" spans="1:12" x14ac:dyDescent="0.25">
      <c r="A10" t="s">
        <v>3</v>
      </c>
      <c r="B10" s="1">
        <v>22000</v>
      </c>
      <c r="C10" s="1" t="s">
        <v>10</v>
      </c>
      <c r="D10" s="1" t="s">
        <v>18</v>
      </c>
      <c r="E10" s="1">
        <v>3523</v>
      </c>
    </row>
    <row r="12" spans="1:12" ht="15.75" thickBot="1" x14ac:dyDescent="0.3">
      <c r="A12" s="2" t="s">
        <v>12</v>
      </c>
      <c r="J12" t="s">
        <v>18</v>
      </c>
      <c r="K12">
        <v>15</v>
      </c>
    </row>
    <row r="13" spans="1:12" s="2" customFormat="1" ht="15.75" thickBot="1" x14ac:dyDescent="0.3">
      <c r="C13" s="3"/>
      <c r="D13" s="14" t="s">
        <v>15</v>
      </c>
      <c r="E13" s="15"/>
      <c r="G13" s="23" t="s">
        <v>14</v>
      </c>
      <c r="H13" s="24"/>
      <c r="J13" s="26" t="s">
        <v>16</v>
      </c>
      <c r="K13" s="27"/>
    </row>
    <row r="14" spans="1:12" s="4" customFormat="1" ht="45" x14ac:dyDescent="0.25">
      <c r="A14" s="5"/>
      <c r="B14" s="5" t="s">
        <v>5</v>
      </c>
      <c r="C14" s="6" t="s">
        <v>6</v>
      </c>
      <c r="D14" s="11" t="s">
        <v>13</v>
      </c>
      <c r="E14" s="11" t="s">
        <v>8</v>
      </c>
      <c r="F14" s="5"/>
      <c r="G14" s="12" t="s">
        <v>13</v>
      </c>
      <c r="H14" s="11" t="s">
        <v>8</v>
      </c>
      <c r="I14" s="5"/>
      <c r="J14" s="12" t="s">
        <v>17</v>
      </c>
      <c r="K14" s="11" t="s">
        <v>8</v>
      </c>
    </row>
    <row r="15" spans="1:12" x14ac:dyDescent="0.25">
      <c r="A15" s="7" t="s">
        <v>0</v>
      </c>
      <c r="B15" s="7">
        <v>420.5</v>
      </c>
      <c r="C15" s="8">
        <v>24.4</v>
      </c>
      <c r="D15" s="8">
        <f>E7</f>
        <v>2.8323141293852592</v>
      </c>
      <c r="E15" s="8">
        <f>C15*D15</f>
        <v>69.10846475700032</v>
      </c>
      <c r="F15" s="7"/>
      <c r="G15" s="7">
        <v>12</v>
      </c>
      <c r="H15" s="7">
        <f>G15*C15</f>
        <v>292.79999999999995</v>
      </c>
      <c r="I15" s="7"/>
      <c r="J15" s="7"/>
      <c r="K15" s="7"/>
    </row>
    <row r="16" spans="1:12" x14ac:dyDescent="0.25">
      <c r="A16" s="7" t="s">
        <v>1</v>
      </c>
      <c r="B16" s="7">
        <v>586.29999999999995</v>
      </c>
      <c r="C16" s="8">
        <v>0.1</v>
      </c>
      <c r="D16" s="8">
        <f>D15</f>
        <v>2.8323141293852592</v>
      </c>
      <c r="E16" s="8">
        <f t="shared" ref="E16:E17" si="3">C16*D16</f>
        <v>0.28323141293852594</v>
      </c>
      <c r="F16" s="7"/>
      <c r="G16" s="7">
        <v>12</v>
      </c>
      <c r="H16" s="7">
        <f t="shared" ref="H16:H17" si="4">G16*C16</f>
        <v>1.2000000000000002</v>
      </c>
      <c r="I16" s="7"/>
      <c r="J16" s="7"/>
      <c r="K16" s="7"/>
      <c r="L16" s="2" t="s">
        <v>26</v>
      </c>
    </row>
    <row r="17" spans="1:12" ht="15.75" thickBot="1" x14ac:dyDescent="0.3">
      <c r="A17" s="7" t="s">
        <v>2</v>
      </c>
      <c r="B17" s="7">
        <v>594.9</v>
      </c>
      <c r="C17" s="8">
        <v>62.6</v>
      </c>
      <c r="D17" s="8">
        <f>D16</f>
        <v>2.8323141293852592</v>
      </c>
      <c r="E17" s="18">
        <f t="shared" si="3"/>
        <v>177.30286449951723</v>
      </c>
      <c r="F17" s="7"/>
      <c r="G17" s="7">
        <v>12</v>
      </c>
      <c r="H17" s="21">
        <f t="shared" si="4"/>
        <v>751.2</v>
      </c>
      <c r="I17" s="7"/>
      <c r="J17" s="7"/>
      <c r="K17" s="21"/>
    </row>
    <row r="18" spans="1:12" ht="15.75" thickBot="1" x14ac:dyDescent="0.3">
      <c r="A18" s="10" t="s">
        <v>7</v>
      </c>
      <c r="B18" s="7"/>
      <c r="C18" s="8"/>
      <c r="D18" s="16"/>
      <c r="E18" s="19">
        <f>SUM(E15:E17)</f>
        <v>246.69456066945605</v>
      </c>
      <c r="F18" s="17"/>
      <c r="G18" s="20"/>
      <c r="H18" s="25">
        <f>SUM(H15:H17)</f>
        <v>1045.2</v>
      </c>
      <c r="I18" s="17"/>
      <c r="J18" s="22">
        <f>B10/E10</f>
        <v>6.2446778313936981</v>
      </c>
      <c r="K18" s="28">
        <f>J18*K12</f>
        <v>93.670167470905469</v>
      </c>
      <c r="L18" s="13" t="s">
        <v>21</v>
      </c>
    </row>
    <row r="20" spans="1:12" ht="15.75" thickBot="1" x14ac:dyDescent="0.3">
      <c r="A20" s="2" t="s">
        <v>19</v>
      </c>
      <c r="J20" t="s">
        <v>18</v>
      </c>
      <c r="K20">
        <v>9</v>
      </c>
    </row>
    <row r="21" spans="1:12" ht="15.75" thickBot="1" x14ac:dyDescent="0.3">
      <c r="A21" s="2"/>
      <c r="B21" s="2"/>
      <c r="C21" s="3"/>
      <c r="D21" s="14" t="s">
        <v>15</v>
      </c>
      <c r="E21" s="15"/>
      <c r="F21" s="2"/>
      <c r="G21" s="23" t="s">
        <v>14</v>
      </c>
      <c r="H21" s="24"/>
      <c r="I21" s="2"/>
      <c r="J21" s="26" t="s">
        <v>16</v>
      </c>
      <c r="K21" s="27"/>
    </row>
    <row r="22" spans="1:12" ht="45" x14ac:dyDescent="0.25">
      <c r="A22" s="5"/>
      <c r="B22" s="5" t="s">
        <v>5</v>
      </c>
      <c r="C22" s="6" t="s">
        <v>6</v>
      </c>
      <c r="D22" s="11" t="s">
        <v>13</v>
      </c>
      <c r="E22" s="11" t="s">
        <v>11</v>
      </c>
      <c r="F22" s="5"/>
      <c r="G22" s="12" t="s">
        <v>13</v>
      </c>
      <c r="H22" s="11" t="s">
        <v>8</v>
      </c>
      <c r="I22" s="5"/>
      <c r="J22" s="12" t="s">
        <v>17</v>
      </c>
      <c r="K22" s="11" t="s">
        <v>8</v>
      </c>
    </row>
    <row r="23" spans="1:12" x14ac:dyDescent="0.25">
      <c r="A23" s="7" t="s">
        <v>0</v>
      </c>
      <c r="B23" s="7">
        <v>47.5</v>
      </c>
      <c r="C23" s="8">
        <v>2.8</v>
      </c>
      <c r="D23" s="8">
        <f>D17</f>
        <v>2.8323141293852592</v>
      </c>
      <c r="E23" s="8">
        <f>C23*D23</f>
        <v>7.930479562278725</v>
      </c>
      <c r="F23" s="7"/>
      <c r="G23" s="7">
        <v>12</v>
      </c>
      <c r="H23" s="7">
        <f>G23*C23</f>
        <v>33.599999999999994</v>
      </c>
      <c r="I23" s="7"/>
      <c r="J23" s="7"/>
      <c r="K23" s="7"/>
    </row>
    <row r="24" spans="1:12" x14ac:dyDescent="0.25">
      <c r="A24" s="7" t="s">
        <v>1</v>
      </c>
      <c r="B24" s="7">
        <v>94.4</v>
      </c>
      <c r="C24" s="8">
        <v>0</v>
      </c>
      <c r="D24" s="8">
        <f>D23</f>
        <v>2.8323141293852592</v>
      </c>
      <c r="E24" s="8">
        <f t="shared" ref="E24:E25" si="5">C24*D24</f>
        <v>0</v>
      </c>
      <c r="F24" s="7"/>
      <c r="G24" s="7">
        <v>12</v>
      </c>
      <c r="H24" s="7">
        <f t="shared" ref="H24:H25" si="6">G24*C24</f>
        <v>0</v>
      </c>
      <c r="I24" s="7"/>
      <c r="J24" s="7"/>
      <c r="K24" s="7"/>
      <c r="L24" s="2" t="s">
        <v>27</v>
      </c>
    </row>
    <row r="25" spans="1:12" ht="15.75" thickBot="1" x14ac:dyDescent="0.3">
      <c r="A25" s="7" t="s">
        <v>2</v>
      </c>
      <c r="B25" s="7">
        <v>501.1</v>
      </c>
      <c r="C25" s="8">
        <v>52.8</v>
      </c>
      <c r="D25" s="8">
        <f>D24</f>
        <v>2.8323141293852592</v>
      </c>
      <c r="E25" s="18">
        <f t="shared" si="5"/>
        <v>149.54618603154168</v>
      </c>
      <c r="F25" s="7"/>
      <c r="G25" s="7">
        <v>12</v>
      </c>
      <c r="H25" s="21">
        <f t="shared" si="6"/>
        <v>633.59999999999991</v>
      </c>
      <c r="I25" s="7"/>
      <c r="J25" s="7"/>
      <c r="K25" s="21"/>
    </row>
    <row r="26" spans="1:12" ht="15.75" thickBot="1" x14ac:dyDescent="0.3">
      <c r="A26" s="10" t="s">
        <v>7</v>
      </c>
      <c r="B26" s="7"/>
      <c r="C26" s="8"/>
      <c r="D26" s="16"/>
      <c r="E26" s="19">
        <f>SUM(E23:E25)</f>
        <v>157.4766655938204</v>
      </c>
      <c r="F26" s="17"/>
      <c r="G26" s="20"/>
      <c r="H26" s="25">
        <f>SUM(H23:H25)</f>
        <v>667.19999999999993</v>
      </c>
      <c r="I26" s="17"/>
      <c r="J26" s="22">
        <f>J18</f>
        <v>6.2446778313936981</v>
      </c>
      <c r="K26" s="28">
        <f>J26*K20</f>
        <v>56.202100482543287</v>
      </c>
      <c r="L26" s="13" t="s">
        <v>21</v>
      </c>
    </row>
    <row r="28" spans="1:12" ht="15.75" thickBot="1" x14ac:dyDescent="0.3">
      <c r="A28" s="2" t="s">
        <v>20</v>
      </c>
      <c r="J28" t="s">
        <v>18</v>
      </c>
      <c r="K28">
        <v>27</v>
      </c>
    </row>
    <row r="29" spans="1:12" ht="15.75" thickBot="1" x14ac:dyDescent="0.3">
      <c r="A29" s="2"/>
      <c r="B29" s="2"/>
      <c r="C29" s="3"/>
      <c r="D29" s="14" t="s">
        <v>15</v>
      </c>
      <c r="E29" s="15"/>
      <c r="F29" s="2"/>
      <c r="G29" s="23" t="s">
        <v>14</v>
      </c>
      <c r="H29" s="24"/>
      <c r="I29" s="2"/>
      <c r="J29" s="26" t="s">
        <v>16</v>
      </c>
      <c r="K29" s="27"/>
    </row>
    <row r="30" spans="1:12" ht="45" x14ac:dyDescent="0.25">
      <c r="A30" s="5"/>
      <c r="B30" s="5" t="s">
        <v>5</v>
      </c>
      <c r="C30" s="6" t="s">
        <v>6</v>
      </c>
      <c r="D30" s="11" t="s">
        <v>13</v>
      </c>
      <c r="E30" s="11" t="s">
        <v>11</v>
      </c>
      <c r="F30" s="5"/>
      <c r="G30" s="12" t="s">
        <v>13</v>
      </c>
      <c r="H30" s="11" t="s">
        <v>8</v>
      </c>
      <c r="I30" s="5"/>
      <c r="J30" s="12" t="s">
        <v>17</v>
      </c>
      <c r="K30" s="11" t="s">
        <v>8</v>
      </c>
    </row>
    <row r="31" spans="1:12" x14ac:dyDescent="0.25">
      <c r="A31" s="7" t="s">
        <v>0</v>
      </c>
      <c r="B31" s="7">
        <v>0</v>
      </c>
      <c r="C31" s="8">
        <v>0</v>
      </c>
      <c r="D31" s="8">
        <f>D25</f>
        <v>2.8323141293852592</v>
      </c>
      <c r="E31" s="8">
        <f>C31*D31</f>
        <v>0</v>
      </c>
      <c r="F31" s="7"/>
      <c r="G31" s="7">
        <v>12</v>
      </c>
      <c r="H31" s="7">
        <f>G31*C31</f>
        <v>0</v>
      </c>
      <c r="I31" s="7"/>
      <c r="J31" s="7"/>
      <c r="K31" s="7"/>
    </row>
    <row r="32" spans="1:12" x14ac:dyDescent="0.25">
      <c r="A32" s="7" t="s">
        <v>1</v>
      </c>
      <c r="B32" s="7">
        <v>953.4</v>
      </c>
      <c r="C32" s="8">
        <v>0.2</v>
      </c>
      <c r="D32" s="8">
        <f>D31</f>
        <v>2.8323141293852592</v>
      </c>
      <c r="E32" s="8">
        <f t="shared" ref="E32:E33" si="7">C32*D32</f>
        <v>0.56646282587705188</v>
      </c>
      <c r="F32" s="7"/>
      <c r="G32" s="7">
        <v>12</v>
      </c>
      <c r="H32" s="7">
        <f t="shared" ref="H32:H33" si="8">G32*C32</f>
        <v>2.4000000000000004</v>
      </c>
      <c r="I32" s="7"/>
      <c r="J32" s="7"/>
      <c r="K32" s="7"/>
      <c r="L32" s="2" t="s">
        <v>28</v>
      </c>
    </row>
    <row r="33" spans="1:12" ht="15.75" thickBot="1" x14ac:dyDescent="0.3">
      <c r="A33" s="7" t="s">
        <v>2</v>
      </c>
      <c r="B33" s="7">
        <v>0</v>
      </c>
      <c r="C33" s="8">
        <v>0</v>
      </c>
      <c r="D33" s="8">
        <f>D32</f>
        <v>2.8323141293852592</v>
      </c>
      <c r="E33" s="18">
        <f t="shared" si="7"/>
        <v>0</v>
      </c>
      <c r="F33" s="7"/>
      <c r="G33" s="7">
        <v>12</v>
      </c>
      <c r="H33" s="21">
        <f t="shared" si="8"/>
        <v>0</v>
      </c>
      <c r="I33" s="7"/>
      <c r="J33" s="7"/>
      <c r="K33" s="21"/>
    </row>
    <row r="34" spans="1:12" ht="15.75" thickBot="1" x14ac:dyDescent="0.3">
      <c r="A34" s="10" t="s">
        <v>7</v>
      </c>
      <c r="B34" s="7"/>
      <c r="C34" s="8"/>
      <c r="D34" s="16"/>
      <c r="E34" s="19">
        <f>SUM(E31:E33)</f>
        <v>0.56646282587705188</v>
      </c>
      <c r="F34" s="17"/>
      <c r="G34" s="20"/>
      <c r="H34" s="25">
        <f>SUM(H31:H33)</f>
        <v>2.4000000000000004</v>
      </c>
      <c r="I34" s="17"/>
      <c r="J34" s="22">
        <f>J26</f>
        <v>6.2446778313936981</v>
      </c>
      <c r="K34" s="28">
        <f>J34*K28</f>
        <v>168.60630144762985</v>
      </c>
      <c r="L34" s="13" t="s">
        <v>21</v>
      </c>
    </row>
  </sheetData>
  <mergeCells count="9">
    <mergeCell ref="D29:E29"/>
    <mergeCell ref="G29:H29"/>
    <mergeCell ref="J29:K29"/>
    <mergeCell ref="D13:E13"/>
    <mergeCell ref="G13:H13"/>
    <mergeCell ref="J13:K13"/>
    <mergeCell ref="D21:E21"/>
    <mergeCell ref="G21:H21"/>
    <mergeCell ref="J21:K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C2" sqref="C2"/>
    </sheetView>
  </sheetViews>
  <sheetFormatPr baseColWidth="10" defaultRowHeight="15" x14ac:dyDescent="0.25"/>
  <cols>
    <col min="1" max="1" width="27.28515625" customWidth="1"/>
  </cols>
  <sheetData>
    <row r="1" spans="1:4" x14ac:dyDescent="0.25">
      <c r="A1" t="s">
        <v>0</v>
      </c>
      <c r="B1" t="s">
        <v>0</v>
      </c>
      <c r="C1" t="s">
        <v>1</v>
      </c>
      <c r="D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Gustavo Barraco</dc:creator>
  <cp:lastModifiedBy>Luis Gustavo Barraco</cp:lastModifiedBy>
  <dcterms:created xsi:type="dcterms:W3CDTF">2019-05-06T12:29:04Z</dcterms:created>
  <dcterms:modified xsi:type="dcterms:W3CDTF">2019-05-06T16:04:15Z</dcterms:modified>
</cp:coreProperties>
</file>