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racielaSanchez\AppData\Local\Microsoft\Windows\INetCache\Content.Outlook\JEUE0PY1\"/>
    </mc:Choice>
  </mc:AlternateContent>
  <xr:revisionPtr revIDLastSave="0" documentId="13_ncr:1_{AE1BC010-7126-4CE4-84C0-682BFCCB1D3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D9" i="3"/>
  <c r="E228" i="1"/>
  <c r="I9" i="3"/>
  <c r="B9" i="3"/>
  <c r="D8" i="3"/>
  <c r="C8" i="3"/>
  <c r="B8" i="3"/>
  <c r="E227" i="1"/>
  <c r="I8" i="3" l="1"/>
  <c r="C17" i="1"/>
  <c r="D18" i="3"/>
  <c r="D17" i="3"/>
  <c r="D16" i="3"/>
  <c r="D15" i="3"/>
  <c r="D14" i="3"/>
  <c r="D13" i="3"/>
  <c r="D12" i="3"/>
  <c r="D11" i="3"/>
  <c r="D10" i="3"/>
  <c r="D7" i="3"/>
  <c r="B7" i="3"/>
  <c r="C7" i="3"/>
  <c r="E226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B16" i="3"/>
  <c r="B15" i="3"/>
  <c r="B14" i="3"/>
  <c r="B13" i="3"/>
  <c r="B12" i="3"/>
  <c r="E215" i="1"/>
  <c r="B11" i="3"/>
  <c r="B10" i="3"/>
  <c r="E213" i="1"/>
  <c r="E217" i="1"/>
  <c r="E219" i="1"/>
  <c r="E221" i="1"/>
  <c r="E223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I6" i="3"/>
  <c r="H6" i="3"/>
  <c r="H19" i="3" s="1"/>
  <c r="G6" i="3"/>
  <c r="G19" i="3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1" i="1"/>
  <c r="I211" i="1"/>
  <c r="J211" i="1"/>
  <c r="K211" i="1"/>
  <c r="L211" i="1"/>
  <c r="N211" i="1"/>
  <c r="G211" i="1"/>
  <c r="M211" i="1"/>
  <c r="E211" i="1"/>
  <c r="M212" i="1" l="1"/>
  <c r="G212" i="1"/>
  <c r="C19" i="3"/>
  <c r="I212" i="1"/>
  <c r="B19" i="3"/>
  <c r="B21" i="3" s="1"/>
  <c r="I19" i="3"/>
  <c r="F19" i="3"/>
  <c r="E6" i="3"/>
  <c r="K212" i="1"/>
  <c r="E237" i="1"/>
  <c r="K20" i="3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<sst xmlns="http://schemas.openxmlformats.org/spreadsheetml/2006/main" count="167" uniqueCount="90">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</sst>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322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4" fontId="5" fillId="0" borderId="0" xfId="0" applyNumberFormat="1" applyFont="1" applyFill="1" applyAlignment="1">
      <alignment horizontal="center"/>
    </xf>
    <xf numFmtId="167" fontId="2" fillId="0" borderId="0" xfId="0" applyNumberFormat="1" applyFont="1" applyFill="1" applyBorder="1"/>
    <xf numFmtId="0" fontId="0" fillId="0" borderId="1" xfId="0" applyFill="1" applyBorder="1"/>
    <xf numFmtId="14" fontId="5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/>
    <xf numFmtId="168" fontId="18" fillId="0" borderId="0" xfId="0" applyNumberFormat="1" applyFont="1" applyFill="1" applyAlignment="1">
      <alignment horizontal="center"/>
    </xf>
    <xf numFmtId="0" fontId="19" fillId="0" borderId="0" xfId="0" applyFont="1"/>
    <xf numFmtId="165" fontId="0" fillId="0" borderId="0" xfId="0" applyNumberFormat="1" applyFill="1"/>
    <xf numFmtId="165" fontId="17" fillId="0" borderId="0" xfId="0" applyNumberFormat="1" applyFont="1" applyFill="1" applyBorder="1"/>
    <xf numFmtId="14" fontId="20" fillId="0" borderId="0" xfId="0" applyNumberFormat="1" applyFont="1" applyFill="1"/>
    <xf numFmtId="165" fontId="0" fillId="0" borderId="0" xfId="0" applyNumberFormat="1" applyFill="1" applyBorder="1"/>
    <xf numFmtId="165" fontId="0" fillId="0" borderId="0" xfId="0" applyNumberFormat="1" applyBorder="1"/>
    <xf numFmtId="164" fontId="7" fillId="0" borderId="0" xfId="0" applyNumberFormat="1" applyFont="1" applyFill="1" applyBorder="1"/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Alignment="1"/>
    <xf numFmtId="0" fontId="6" fillId="0" borderId="2" xfId="0" applyFont="1" applyFill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 applyBorder="1"/>
    <xf numFmtId="0" fontId="6" fillId="0" borderId="0" xfId="2" applyNumberFormat="1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13" fillId="0" borderId="0" xfId="0" applyNumberFormat="1" applyFont="1" applyFill="1" applyBorder="1"/>
    <xf numFmtId="168" fontId="0" fillId="0" borderId="0" xfId="0" applyNumberForma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Fill="1"/>
    <xf numFmtId="165" fontId="2" fillId="0" borderId="6" xfId="0" applyNumberFormat="1" applyFont="1" applyFill="1" applyBorder="1"/>
    <xf numFmtId="165" fontId="2" fillId="0" borderId="7" xfId="0" applyNumberFormat="1" applyFont="1" applyFill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0" fontId="6" fillId="0" borderId="0" xfId="0" applyFont="1" applyFill="1" applyBorder="1"/>
    <xf numFmtId="165" fontId="29" fillId="0" borderId="0" xfId="0" applyNumberFormat="1" applyFont="1" applyFill="1" applyBorder="1"/>
    <xf numFmtId="170" fontId="0" fillId="0" borderId="0" xfId="0" applyNumberFormat="1"/>
    <xf numFmtId="0" fontId="21" fillId="4" borderId="0" xfId="0" applyFont="1" applyFill="1" applyBorder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Fill="1" applyBorder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0" fontId="0" fillId="0" borderId="21" xfId="0" applyFill="1" applyBorder="1"/>
    <xf numFmtId="0" fontId="0" fillId="0" borderId="22" xfId="0" applyFill="1" applyBorder="1"/>
    <xf numFmtId="165" fontId="2" fillId="0" borderId="22" xfId="0" applyNumberFormat="1" applyFont="1" applyFill="1" applyBorder="1"/>
    <xf numFmtId="165" fontId="2" fillId="0" borderId="23" xfId="0" applyNumberFormat="1" applyFont="1" applyFill="1" applyBorder="1"/>
    <xf numFmtId="171" fontId="2" fillId="0" borderId="22" xfId="0" applyNumberFormat="1" applyFont="1" applyFill="1" applyBorder="1"/>
    <xf numFmtId="165" fontId="6" fillId="0" borderId="11" xfId="0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Fill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 applyAlignment="1"/>
    <xf numFmtId="165" fontId="6" fillId="6" borderId="0" xfId="0" applyNumberFormat="1" applyFont="1" applyFill="1" applyAlignment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 applyBorder="1"/>
    <xf numFmtId="14" fontId="6" fillId="6" borderId="0" xfId="0" applyNumberFormat="1" applyFont="1" applyFill="1"/>
    <xf numFmtId="165" fontId="7" fillId="6" borderId="0" xfId="0" applyNumberFormat="1" applyFont="1" applyFill="1" applyBorder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 applyBorder="1"/>
    <xf numFmtId="14" fontId="40" fillId="2" borderId="0" xfId="0" applyNumberFormat="1" applyFont="1" applyFill="1" applyAlignment="1"/>
    <xf numFmtId="0" fontId="40" fillId="2" borderId="0" xfId="0" applyFont="1" applyFill="1" applyAlignment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 applyBorder="1"/>
    <xf numFmtId="0" fontId="0" fillId="3" borderId="0" xfId="0" applyFill="1"/>
    <xf numFmtId="0" fontId="6" fillId="0" borderId="3" xfId="2" applyFont="1" applyBorder="1" applyProtection="1">
      <protection locked="0"/>
    </xf>
    <xf numFmtId="0" fontId="0" fillId="14" borderId="0" xfId="0" applyFill="1"/>
    <xf numFmtId="165" fontId="32" fillId="5" borderId="0" xfId="0" applyNumberFormat="1" applyFont="1" applyFill="1" applyBorder="1"/>
    <xf numFmtId="14" fontId="14" fillId="0" borderId="0" xfId="0" applyNumberFormat="1" applyFont="1"/>
    <xf numFmtId="165" fontId="43" fillId="9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 applyBorder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5" borderId="18" xfId="0" applyFill="1" applyBorder="1" applyAlignment="1">
      <alignment horizontal="center"/>
    </xf>
    <xf numFmtId="0" fontId="6" fillId="15" borderId="20" xfId="2" applyFont="1" applyFill="1" applyBorder="1" applyProtection="1">
      <protection locked="0"/>
    </xf>
    <xf numFmtId="164" fontId="6" fillId="15" borderId="19" xfId="0" applyNumberFormat="1" applyFont="1" applyFill="1" applyBorder="1"/>
    <xf numFmtId="0" fontId="0" fillId="15" borderId="26" xfId="0" applyFill="1" applyBorder="1" applyAlignment="1">
      <alignment horizontal="center"/>
    </xf>
    <xf numFmtId="0" fontId="28" fillId="15" borderId="27" xfId="2" applyFont="1" applyFill="1" applyBorder="1" applyProtection="1">
      <protection locked="0"/>
    </xf>
    <xf numFmtId="164" fontId="6" fillId="15" borderId="28" xfId="0" applyNumberFormat="1" applyFont="1" applyFill="1" applyBorder="1"/>
    <xf numFmtId="164" fontId="2" fillId="16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165" fontId="13" fillId="3" borderId="0" xfId="0" applyNumberFormat="1" applyFont="1" applyFill="1" applyBorder="1"/>
    <xf numFmtId="0" fontId="6" fillId="15" borderId="0" xfId="2" applyNumberFormat="1" applyFont="1" applyFill="1" applyAlignment="1" applyProtection="1">
      <alignment horizontal="center"/>
      <protection locked="0"/>
    </xf>
    <xf numFmtId="0" fontId="6" fillId="15" borderId="0" xfId="2" applyFont="1" applyFill="1" applyProtection="1">
      <protection locked="0"/>
    </xf>
    <xf numFmtId="165" fontId="29" fillId="15" borderId="0" xfId="0" applyNumberFormat="1" applyFont="1" applyFill="1" applyBorder="1"/>
    <xf numFmtId="165" fontId="13" fillId="15" borderId="0" xfId="0" applyNumberFormat="1" applyFont="1" applyFill="1" applyBorder="1"/>
    <xf numFmtId="168" fontId="18" fillId="17" borderId="9" xfId="0" applyNumberFormat="1" applyFont="1" applyFill="1" applyBorder="1"/>
    <xf numFmtId="168" fontId="35" fillId="17" borderId="9" xfId="0" applyNumberFormat="1" applyFont="1" applyFill="1" applyBorder="1"/>
    <xf numFmtId="165" fontId="2" fillId="18" borderId="9" xfId="0" applyNumberFormat="1" applyFont="1" applyFill="1" applyBorder="1"/>
    <xf numFmtId="0" fontId="6" fillId="15" borderId="7" xfId="0" applyFont="1" applyFill="1" applyBorder="1"/>
    <xf numFmtId="165" fontId="6" fillId="15" borderId="29" xfId="0" applyNumberFormat="1" applyFont="1" applyFill="1" applyBorder="1"/>
    <xf numFmtId="165" fontId="29" fillId="15" borderId="7" xfId="0" applyNumberFormat="1" applyFont="1" applyFill="1" applyBorder="1"/>
    <xf numFmtId="0" fontId="6" fillId="15" borderId="29" xfId="0" applyFont="1" applyFill="1" applyBorder="1"/>
    <xf numFmtId="165" fontId="29" fillId="15" borderId="2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0" fillId="15" borderId="0" xfId="0" applyFill="1" applyAlignment="1">
      <alignment horizontal="center"/>
    </xf>
    <xf numFmtId="0" fontId="5" fillId="15" borderId="0" xfId="0" applyFont="1" applyFill="1" applyBorder="1" applyAlignment="1" applyProtection="1">
      <alignment horizontal="left"/>
      <protection locked="0"/>
    </xf>
    <xf numFmtId="14" fontId="5" fillId="15" borderId="0" xfId="0" applyNumberFormat="1" applyFont="1" applyFill="1" applyBorder="1"/>
    <xf numFmtId="165" fontId="5" fillId="15" borderId="0" xfId="0" applyNumberFormat="1" applyFont="1" applyFill="1" applyBorder="1"/>
    <xf numFmtId="165" fontId="2" fillId="15" borderId="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 applyBorder="1"/>
    <xf numFmtId="165" fontId="2" fillId="15" borderId="7" xfId="0" applyNumberFormat="1" applyFont="1" applyFill="1" applyBorder="1"/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5" fontId="5" fillId="15" borderId="30" xfId="0" applyNumberFormat="1" applyFont="1" applyFill="1" applyBorder="1"/>
    <xf numFmtId="0" fontId="36" fillId="20" borderId="9" xfId="0" applyFont="1" applyFill="1" applyBorder="1" applyAlignment="1">
      <alignment horizontal="center"/>
    </xf>
    <xf numFmtId="0" fontId="8" fillId="21" borderId="9" xfId="0" applyFont="1" applyFill="1" applyBorder="1" applyAlignment="1">
      <alignment horizontal="center"/>
    </xf>
    <xf numFmtId="171" fontId="8" fillId="21" borderId="9" xfId="0" applyNumberFormat="1" applyFont="1" applyFill="1" applyBorder="1"/>
    <xf numFmtId="0" fontId="8" fillId="22" borderId="9" xfId="0" applyFont="1" applyFill="1" applyBorder="1" applyAlignment="1">
      <alignment horizontal="center"/>
    </xf>
    <xf numFmtId="166" fontId="8" fillId="22" borderId="9" xfId="0" applyNumberFormat="1" applyFont="1" applyFill="1" applyBorder="1"/>
    <xf numFmtId="0" fontId="6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23" fillId="22" borderId="9" xfId="0" applyNumberFormat="1" applyFont="1" applyFill="1" applyBorder="1" applyAlignment="1">
      <alignment horizontal="center"/>
    </xf>
    <xf numFmtId="165" fontId="37" fillId="22" borderId="9" xfId="0" applyNumberFormat="1" applyFont="1" applyFill="1" applyBorder="1" applyAlignment="1">
      <alignment horizontal="center"/>
    </xf>
    <xf numFmtId="165" fontId="6" fillId="23" borderId="10" xfId="0" applyNumberFormat="1" applyFont="1" applyFill="1" applyBorder="1"/>
    <xf numFmtId="165" fontId="6" fillId="23" borderId="11" xfId="0" applyNumberFormat="1" applyFont="1" applyFill="1" applyBorder="1"/>
    <xf numFmtId="165" fontId="27" fillId="23" borderId="9" xfId="0" applyNumberFormat="1" applyFont="1" applyFill="1" applyBorder="1" applyAlignment="1">
      <alignment horizontal="center"/>
    </xf>
    <xf numFmtId="165" fontId="33" fillId="23" borderId="9" xfId="0" applyNumberFormat="1" applyFont="1" applyFill="1" applyBorder="1" applyAlignment="1">
      <alignment horizontal="center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31" fillId="22" borderId="9" xfId="0" applyNumberFormat="1" applyFont="1" applyFill="1" applyBorder="1" applyAlignment="1">
      <alignment horizontal="center" vertical="center" wrapText="1"/>
    </xf>
    <xf numFmtId="165" fontId="6" fillId="23" borderId="11" xfId="0" applyNumberFormat="1" applyFont="1" applyFill="1" applyBorder="1" applyAlignment="1">
      <alignment horizontal="right"/>
    </xf>
    <xf numFmtId="165" fontId="2" fillId="22" borderId="9" xfId="0" applyNumberFormat="1" applyFont="1" applyFill="1" applyBorder="1" applyAlignment="1">
      <alignment horizontal="right" wrapText="1"/>
    </xf>
    <xf numFmtId="171" fontId="2" fillId="21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65" fontId="14" fillId="0" borderId="0" xfId="0" applyNumberFormat="1" applyFont="1"/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5" fontId="14" fillId="25" borderId="0" xfId="0" applyNumberFormat="1" applyFont="1" applyFill="1"/>
    <xf numFmtId="0" fontId="32" fillId="0" borderId="0" xfId="0" applyFont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1" borderId="31" xfId="0" applyNumberFormat="1" applyFont="1" applyFill="1" applyBorder="1" applyAlignment="1">
      <alignment horizontal="center"/>
    </xf>
    <xf numFmtId="171" fontId="2" fillId="21" borderId="32" xfId="0" applyNumberFormat="1" applyFont="1" applyFill="1" applyBorder="1" applyAlignment="1">
      <alignment horizontal="center"/>
    </xf>
    <xf numFmtId="165" fontId="27" fillId="22" borderId="31" xfId="0" applyNumberFormat="1" applyFont="1" applyFill="1" applyBorder="1" applyAlignment="1">
      <alignment horizontal="center"/>
    </xf>
    <xf numFmtId="0" fontId="27" fillId="22" borderId="32" xfId="0" applyFont="1" applyFill="1" applyBorder="1" applyAlignment="1">
      <alignment horizontal="center"/>
    </xf>
    <xf numFmtId="0" fontId="44" fillId="0" borderId="35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70673.679999999993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145582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125384.5462974445</c:v>
                </c:pt>
                <c:pt idx="3">
                  <c:v>125384.5462974445</c:v>
                </c:pt>
                <c:pt idx="4">
                  <c:v>125384.5462974445</c:v>
                </c:pt>
                <c:pt idx="5">
                  <c:v>125384.5462974445</c:v>
                </c:pt>
                <c:pt idx="6">
                  <c:v>125384.5462974445</c:v>
                </c:pt>
                <c:pt idx="7">
                  <c:v>125384.5462974445</c:v>
                </c:pt>
                <c:pt idx="8">
                  <c:v>125384.5462974445</c:v>
                </c:pt>
                <c:pt idx="9">
                  <c:v>125384.5462974445</c:v>
                </c:pt>
                <c:pt idx="10">
                  <c:v>125384.5462974445</c:v>
                </c:pt>
                <c:pt idx="11">
                  <c:v>125384.5462974445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0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zoomScaleNormal="100" workbookViewId="0">
      <selection activeCell="E34" sqref="E34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98" t="s">
        <v>14</v>
      </c>
      <c r="B5" s="299"/>
      <c r="C5" s="142" t="s">
        <v>11</v>
      </c>
      <c r="E5" s="40"/>
      <c r="H5" s="66"/>
    </row>
    <row r="6" spans="1:8" x14ac:dyDescent="0.2">
      <c r="A6" s="143">
        <v>1</v>
      </c>
      <c r="B6" s="144" t="s">
        <v>38</v>
      </c>
      <c r="C6" s="145">
        <f>R62-SUM(C29:AI29)</f>
        <v>0</v>
      </c>
      <c r="E6" s="40"/>
      <c r="H6" s="67"/>
    </row>
    <row r="7" spans="1:8" x14ac:dyDescent="0.2">
      <c r="A7" s="146">
        <v>2</v>
      </c>
      <c r="B7" s="148" t="s">
        <v>63</v>
      </c>
      <c r="C7" s="147">
        <f>R64-SUM(C30:AI30)</f>
        <v>0</v>
      </c>
      <c r="E7" s="40"/>
      <c r="H7" s="67"/>
    </row>
    <row r="8" spans="1:8" x14ac:dyDescent="0.2">
      <c r="A8" s="146">
        <v>3</v>
      </c>
      <c r="B8" s="148" t="s">
        <v>55</v>
      </c>
      <c r="C8" s="147">
        <f>R66-SUM(C31:AI31)</f>
        <v>0</v>
      </c>
      <c r="E8" s="40"/>
      <c r="H8" s="68"/>
    </row>
    <row r="9" spans="1:8" x14ac:dyDescent="0.2">
      <c r="A9" s="146">
        <v>4</v>
      </c>
      <c r="B9" s="149" t="s">
        <v>31</v>
      </c>
      <c r="C9" s="147">
        <f>R68-SUM(C32:AI32)</f>
        <v>0</v>
      </c>
      <c r="E9" s="40"/>
      <c r="H9" s="68"/>
    </row>
    <row r="10" spans="1:8" x14ac:dyDescent="0.2">
      <c r="A10" s="146">
        <v>5</v>
      </c>
      <c r="B10" s="150" t="s">
        <v>49</v>
      </c>
      <c r="C10" s="147">
        <f>R70-SUM(C33:AI33)</f>
        <v>0</v>
      </c>
      <c r="E10" s="40"/>
      <c r="H10" s="67"/>
    </row>
    <row r="11" spans="1:8" x14ac:dyDescent="0.2">
      <c r="A11" s="146">
        <v>6</v>
      </c>
      <c r="B11" s="148" t="s">
        <v>34</v>
      </c>
      <c r="C11" s="147">
        <f>R72-SUM(C34:AI34)</f>
        <v>0</v>
      </c>
      <c r="E11" s="40"/>
      <c r="H11" s="67"/>
    </row>
    <row r="12" spans="1:8" x14ac:dyDescent="0.2">
      <c r="A12" s="146">
        <v>7</v>
      </c>
      <c r="B12" s="149" t="s">
        <v>56</v>
      </c>
      <c r="C12" s="147">
        <f>R74-SUM(C35:AI35)</f>
        <v>-14429.25</v>
      </c>
      <c r="E12" s="40"/>
      <c r="H12" s="67"/>
    </row>
    <row r="13" spans="1:8" x14ac:dyDescent="0.2">
      <c r="A13" s="146">
        <v>8</v>
      </c>
      <c r="B13" s="150" t="s">
        <v>57</v>
      </c>
      <c r="C13" s="147">
        <f>R76-SUM(C36:AI36)</f>
        <v>0</v>
      </c>
      <c r="E13" s="40"/>
      <c r="H13" s="68"/>
    </row>
    <row r="14" spans="1:8" x14ac:dyDescent="0.2">
      <c r="A14" s="146"/>
      <c r="B14" s="148"/>
      <c r="C14" s="147">
        <f>R78-SUM(C37:AI37)</f>
        <v>0</v>
      </c>
      <c r="E14" s="40"/>
      <c r="H14" s="68"/>
    </row>
    <row r="15" spans="1:8" x14ac:dyDescent="0.2">
      <c r="A15" s="146"/>
      <c r="B15" s="149"/>
      <c r="C15" s="147">
        <f>R80-SUM(C38:AI38)</f>
        <v>0</v>
      </c>
    </row>
    <row r="16" spans="1:8" x14ac:dyDescent="0.2">
      <c r="A16" s="146"/>
      <c r="B16" s="150"/>
      <c r="C16" s="147">
        <f>R82-SUM(C39:AI39)</f>
        <v>0</v>
      </c>
    </row>
    <row r="17" spans="1:17" x14ac:dyDescent="0.2">
      <c r="A17" s="146"/>
      <c r="B17" s="149"/>
      <c r="C17" s="147">
        <f>R84-SUM(C40:AI40)</f>
        <v>0</v>
      </c>
    </row>
    <row r="18" spans="1:17" x14ac:dyDescent="0.2">
      <c r="A18" s="146"/>
      <c r="B18" s="150"/>
      <c r="C18" s="147">
        <f>R86-SUM(C41:AI41)</f>
        <v>0</v>
      </c>
    </row>
    <row r="19" spans="1:17" x14ac:dyDescent="0.2">
      <c r="A19" s="146"/>
      <c r="B19" s="149"/>
      <c r="C19" s="147">
        <f>R88-SUM(C42:AI42)</f>
        <v>0</v>
      </c>
    </row>
    <row r="20" spans="1:17" x14ac:dyDescent="0.2">
      <c r="A20" s="146"/>
      <c r="B20" s="150"/>
      <c r="C20" s="147">
        <f>R90-SUM(C43:AI43)</f>
        <v>0</v>
      </c>
    </row>
    <row r="21" spans="1:17" x14ac:dyDescent="0.2">
      <c r="A21" s="219">
        <v>1</v>
      </c>
      <c r="B21" s="220" t="s">
        <v>58</v>
      </c>
      <c r="C21" s="221">
        <f>R92-SUM(C44:AI44)</f>
        <v>0</v>
      </c>
    </row>
    <row r="22" spans="1:17" x14ac:dyDescent="0.2">
      <c r="A22" s="219">
        <v>2</v>
      </c>
      <c r="B22" s="220"/>
      <c r="C22" s="221">
        <f>R94-SUM(C45:AI45)</f>
        <v>0</v>
      </c>
    </row>
    <row r="23" spans="1:17" ht="13.5" thickBot="1" x14ac:dyDescent="0.25">
      <c r="A23" s="222">
        <v>3</v>
      </c>
      <c r="B23" s="223"/>
      <c r="C23" s="224"/>
    </row>
    <row r="24" spans="1:17" ht="13.5" thickBot="1" x14ac:dyDescent="0.25">
      <c r="B24" s="44" t="s">
        <v>13</v>
      </c>
      <c r="C24" s="225">
        <f>SUM(C6:C22)</f>
        <v>-14429.25</v>
      </c>
    </row>
    <row r="25" spans="1:17" x14ac:dyDescent="0.2">
      <c r="C25" s="43"/>
      <c r="D25" s="43">
        <f>C25+C24</f>
        <v>-14429.25</v>
      </c>
    </row>
    <row r="27" spans="1:17" ht="12.75" customHeight="1" x14ac:dyDescent="0.2">
      <c r="A27" s="300" t="s">
        <v>4</v>
      </c>
      <c r="B27" s="301"/>
      <c r="C27" s="306" t="s">
        <v>72</v>
      </c>
      <c r="D27" s="151">
        <v>44754</v>
      </c>
      <c r="E27" s="151">
        <v>44781</v>
      </c>
      <c r="F27" s="151">
        <v>44820</v>
      </c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ht="13.5" thickBot="1" x14ac:dyDescent="0.25">
      <c r="A28" s="302" t="s">
        <v>1</v>
      </c>
      <c r="B28" s="303"/>
      <c r="C28" s="307" t="s">
        <v>7</v>
      </c>
      <c r="D28" s="152" t="s">
        <v>5</v>
      </c>
      <c r="E28" s="152" t="s">
        <v>7</v>
      </c>
      <c r="F28" s="152" t="s">
        <v>5</v>
      </c>
      <c r="G28" s="152" t="s">
        <v>7</v>
      </c>
      <c r="H28" s="152" t="s">
        <v>5</v>
      </c>
      <c r="I28" s="152" t="s">
        <v>5</v>
      </c>
      <c r="J28" s="152" t="s">
        <v>5</v>
      </c>
      <c r="K28" s="152" t="s">
        <v>5</v>
      </c>
      <c r="L28" s="152" t="s">
        <v>5</v>
      </c>
      <c r="M28" s="152" t="s">
        <v>5</v>
      </c>
      <c r="N28" s="152" t="s">
        <v>5</v>
      </c>
      <c r="O28" s="152" t="s">
        <v>5</v>
      </c>
      <c r="P28" s="152" t="s">
        <v>5</v>
      </c>
      <c r="Q28" s="152" t="s">
        <v>5</v>
      </c>
    </row>
    <row r="29" spans="1:17" x14ac:dyDescent="0.2">
      <c r="A29" s="78">
        <v>1</v>
      </c>
      <c r="B29" s="79" t="s">
        <v>38</v>
      </c>
      <c r="C29" s="80"/>
      <c r="D29" s="80">
        <v>18367.8</v>
      </c>
      <c r="E29" s="80">
        <v>24048.75</v>
      </c>
      <c r="F29" s="80">
        <v>18930.45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x14ac:dyDescent="0.2">
      <c r="A30" s="226">
        <v>2</v>
      </c>
      <c r="B30" s="227" t="s">
        <v>63</v>
      </c>
      <c r="C30" s="228"/>
      <c r="D30" s="229">
        <v>31837.52</v>
      </c>
      <c r="E30" s="230">
        <v>41684.5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x14ac:dyDescent="0.2">
      <c r="A31" s="78">
        <v>3</v>
      </c>
      <c r="B31" s="79" t="s">
        <v>55</v>
      </c>
      <c r="C31" s="80"/>
      <c r="D31" s="80">
        <v>31837.52</v>
      </c>
      <c r="E31" s="80">
        <v>41684.5</v>
      </c>
      <c r="F31" s="80">
        <v>32812.78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">
      <c r="A32" s="226">
        <v>4</v>
      </c>
      <c r="B32" s="227" t="s">
        <v>31</v>
      </c>
      <c r="C32" s="228"/>
      <c r="D32" s="229">
        <v>18367.8</v>
      </c>
      <c r="E32" s="230">
        <v>24048.75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8" x14ac:dyDescent="0.2">
      <c r="A33" s="78">
        <v>5</v>
      </c>
      <c r="B33" s="79" t="s">
        <v>49</v>
      </c>
      <c r="C33" s="80"/>
      <c r="D33" s="80">
        <v>31837.52</v>
      </c>
      <c r="E33" s="80">
        <v>41684.5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8" x14ac:dyDescent="0.2">
      <c r="A34" s="226">
        <v>6</v>
      </c>
      <c r="B34" s="227" t="s">
        <v>34</v>
      </c>
      <c r="C34" s="228"/>
      <c r="D34" s="229">
        <v>18367.8</v>
      </c>
      <c r="E34" s="230">
        <v>24048.75</v>
      </c>
      <c r="F34" s="230">
        <v>18930.45</v>
      </c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8" x14ac:dyDescent="0.2">
      <c r="A35" s="78">
        <v>7</v>
      </c>
      <c r="B35" s="79" t="s">
        <v>56</v>
      </c>
      <c r="C35" s="80"/>
      <c r="D35" s="80">
        <v>11020.68</v>
      </c>
      <c r="E35" s="80">
        <v>14429.25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18" x14ac:dyDescent="0.2">
      <c r="A36" s="226">
        <v>8</v>
      </c>
      <c r="B36" s="227" t="s">
        <v>57</v>
      </c>
      <c r="C36" s="228"/>
      <c r="D36" s="229">
        <v>7347.12</v>
      </c>
      <c r="E36" s="230">
        <v>9619.5</v>
      </c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8" x14ac:dyDescent="0.2">
      <c r="A37" s="78">
        <v>9</v>
      </c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</row>
    <row r="38" spans="1:18" x14ac:dyDescent="0.2">
      <c r="A38" s="226">
        <v>10</v>
      </c>
      <c r="B38" s="227"/>
      <c r="C38" s="228"/>
      <c r="D38" s="229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8" x14ac:dyDescent="0.2">
      <c r="A39" s="78">
        <v>11</v>
      </c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1:18" x14ac:dyDescent="0.2">
      <c r="A40" s="226">
        <v>12</v>
      </c>
      <c r="B40" s="227"/>
      <c r="C40" s="228"/>
      <c r="D40" s="229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8" x14ac:dyDescent="0.2">
      <c r="A41" s="78">
        <v>13</v>
      </c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1:18" x14ac:dyDescent="0.2">
      <c r="A42" s="226">
        <v>14</v>
      </c>
      <c r="B42" s="227"/>
      <c r="C42" s="228"/>
      <c r="D42" s="229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8" x14ac:dyDescent="0.2">
      <c r="A43" s="78"/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8" x14ac:dyDescent="0.2">
      <c r="A44" s="231">
        <v>1</v>
      </c>
      <c r="B44" s="232" t="s">
        <v>58</v>
      </c>
      <c r="C44" s="233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8" x14ac:dyDescent="0.2">
      <c r="A45" s="78">
        <v>2</v>
      </c>
      <c r="B45" s="153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8" ht="13.5" thickBot="1" x14ac:dyDescent="0.25">
      <c r="A46" s="231"/>
      <c r="B46" s="232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8" ht="13.5" thickBot="1" x14ac:dyDescent="0.25">
      <c r="B47" s="31"/>
      <c r="C47" s="235">
        <f>SUM(C29:C46)</f>
        <v>0</v>
      </c>
      <c r="D47" s="236">
        <f>SUM(D29:D46)</f>
        <v>168983.75999999998</v>
      </c>
      <c r="E47" s="236">
        <f t="shared" ref="E47:Q47" si="0">SUM(E29:E46)</f>
        <v>221248.5</v>
      </c>
      <c r="F47" s="236">
        <f t="shared" si="0"/>
        <v>70673.679999999993</v>
      </c>
      <c r="G47" s="236">
        <f t="shared" si="0"/>
        <v>0</v>
      </c>
      <c r="H47" s="236">
        <f t="shared" si="0"/>
        <v>0</v>
      </c>
      <c r="I47" s="236">
        <f t="shared" si="0"/>
        <v>0</v>
      </c>
      <c r="J47" s="236">
        <f t="shared" si="0"/>
        <v>0</v>
      </c>
      <c r="K47" s="236">
        <f t="shared" si="0"/>
        <v>0</v>
      </c>
      <c r="L47" s="236">
        <f t="shared" si="0"/>
        <v>0</v>
      </c>
      <c r="M47" s="236">
        <f t="shared" si="0"/>
        <v>0</v>
      </c>
      <c r="N47" s="236">
        <f t="shared" si="0"/>
        <v>0</v>
      </c>
      <c r="O47" s="236">
        <f t="shared" si="0"/>
        <v>0</v>
      </c>
      <c r="P47" s="236">
        <f t="shared" si="0"/>
        <v>0</v>
      </c>
      <c r="Q47" s="236">
        <f t="shared" si="0"/>
        <v>0</v>
      </c>
      <c r="R47" s="237">
        <f>SUM(C47:Q47)</f>
        <v>460905.94</v>
      </c>
    </row>
    <row r="48" spans="1:18" x14ac:dyDescent="0.2">
      <c r="C48" s="15"/>
      <c r="D48" s="15"/>
      <c r="E48" s="15"/>
      <c r="F48" s="15"/>
      <c r="G48" s="52"/>
      <c r="H48" s="52"/>
      <c r="I48" s="45"/>
      <c r="K48" s="12"/>
      <c r="L48" s="12"/>
      <c r="M48" s="12"/>
      <c r="N48" s="12"/>
      <c r="O48" s="12"/>
      <c r="P48" s="12"/>
      <c r="Q48" s="12"/>
    </row>
    <row r="49" spans="1:23" ht="13.5" thickBot="1" x14ac:dyDescent="0.25">
      <c r="C49" s="15"/>
      <c r="D49" s="15"/>
      <c r="E49" s="15"/>
      <c r="F49" s="15"/>
      <c r="G49" s="52"/>
      <c r="H49" s="52"/>
      <c r="I49" s="45"/>
      <c r="K49" s="12"/>
      <c r="L49" s="12"/>
      <c r="M49" s="12"/>
      <c r="N49" s="12"/>
      <c r="O49" s="12"/>
      <c r="P49" s="12"/>
      <c r="Q49" s="12"/>
    </row>
    <row r="50" spans="1:23" x14ac:dyDescent="0.2">
      <c r="B50" s="243" t="s">
        <v>6</v>
      </c>
      <c r="C50" s="308" t="s">
        <v>66</v>
      </c>
      <c r="D50" s="310" t="s">
        <v>67</v>
      </c>
      <c r="E50" s="308" t="s">
        <v>73</v>
      </c>
      <c r="F50" s="310" t="s">
        <v>74</v>
      </c>
      <c r="G50" s="54"/>
      <c r="H50" s="54"/>
      <c r="I50" s="54"/>
      <c r="J50" s="54"/>
      <c r="K50" s="54"/>
      <c r="L50" s="54"/>
    </row>
    <row r="51" spans="1:23" ht="13.5" thickBot="1" x14ac:dyDescent="0.25">
      <c r="B51" s="244" t="s">
        <v>1</v>
      </c>
      <c r="C51" s="309"/>
      <c r="D51" s="311"/>
      <c r="E51" s="309"/>
      <c r="F51" s="311"/>
      <c r="G51" s="58"/>
      <c r="H51" s="58"/>
      <c r="I51" s="58"/>
      <c r="J51" s="58"/>
      <c r="K51" s="53"/>
      <c r="L51" s="58"/>
    </row>
    <row r="52" spans="1:23" x14ac:dyDescent="0.2">
      <c r="B52" s="238" t="s">
        <v>58</v>
      </c>
      <c r="C52" s="239">
        <v>250000</v>
      </c>
      <c r="D52" s="240">
        <v>-250000</v>
      </c>
      <c r="E52" s="239"/>
      <c r="F52" s="240"/>
      <c r="G52" s="64"/>
      <c r="H52" s="64"/>
      <c r="I52" s="64"/>
      <c r="J52" s="64"/>
      <c r="K52" s="61"/>
      <c r="L52" s="63"/>
      <c r="M52" s="63"/>
    </row>
    <row r="53" spans="1:23" x14ac:dyDescent="0.2">
      <c r="B53" s="241"/>
      <c r="C53" s="239"/>
      <c r="D53" s="242"/>
      <c r="E53" s="239"/>
      <c r="F53" s="242"/>
    </row>
    <row r="54" spans="1:23" x14ac:dyDescent="0.2">
      <c r="B54" s="241"/>
      <c r="C54" s="239"/>
      <c r="D54" s="242"/>
      <c r="E54" s="239"/>
      <c r="F54" s="242"/>
    </row>
    <row r="55" spans="1:23" x14ac:dyDescent="0.2">
      <c r="B55" s="89"/>
      <c r="C55" s="90"/>
      <c r="D55" s="90"/>
      <c r="E55" s="25"/>
      <c r="F55" s="90"/>
      <c r="G55" s="25"/>
      <c r="H55" s="90"/>
      <c r="I55" s="46"/>
    </row>
    <row r="56" spans="1:23" ht="13.5" thickBot="1" x14ac:dyDescent="0.25">
      <c r="B56" s="47"/>
      <c r="C56" s="55"/>
      <c r="D56" s="55"/>
      <c r="E56" s="56"/>
      <c r="F56" s="56"/>
      <c r="G56" s="56"/>
      <c r="H56" s="56"/>
      <c r="I56" s="48"/>
    </row>
    <row r="57" spans="1:23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N57" s="14"/>
      <c r="O57" s="14"/>
      <c r="P57" s="14"/>
      <c r="Q57" s="14"/>
    </row>
    <row r="58" spans="1:23" x14ac:dyDescent="0.2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23" ht="15" x14ac:dyDescent="0.25">
      <c r="A59" s="160"/>
      <c r="B59" s="154" t="s">
        <v>10</v>
      </c>
      <c r="C59" s="155"/>
      <c r="D59" s="156"/>
      <c r="E59" s="156"/>
      <c r="F59" s="156"/>
      <c r="G59" s="156"/>
      <c r="H59" s="155"/>
      <c r="I59" s="155"/>
      <c r="J59" s="155"/>
      <c r="K59" s="155"/>
      <c r="L59" s="161"/>
      <c r="M59" s="161"/>
      <c r="N59" s="161"/>
      <c r="O59" s="161"/>
      <c r="P59" s="161"/>
      <c r="Q59" s="161"/>
      <c r="R59" s="304" t="s">
        <v>12</v>
      </c>
    </row>
    <row r="60" spans="1:23" ht="15.75" customHeight="1" x14ac:dyDescent="0.25">
      <c r="A60" s="160"/>
      <c r="B60" s="157"/>
      <c r="C60" s="158"/>
      <c r="D60" s="159"/>
      <c r="E60" s="159"/>
      <c r="F60" s="159"/>
      <c r="G60" s="159"/>
      <c r="H60" s="158"/>
      <c r="I60" s="158"/>
      <c r="J60" s="158"/>
      <c r="K60" s="158"/>
      <c r="L60" s="161"/>
      <c r="M60" s="161"/>
      <c r="N60" s="161"/>
      <c r="O60" s="161"/>
      <c r="P60" s="161"/>
      <c r="Q60" s="161"/>
      <c r="R60" s="305"/>
    </row>
    <row r="61" spans="1:23" x14ac:dyDescent="0.2">
      <c r="A61" s="39"/>
      <c r="B61" s="69"/>
      <c r="C61" s="49">
        <v>44756</v>
      </c>
      <c r="D61" s="49">
        <v>44783</v>
      </c>
      <c r="E61" s="49">
        <v>44820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84"/>
      <c r="S61" s="81"/>
      <c r="T61" s="81"/>
      <c r="U61" s="81"/>
      <c r="V61" s="82"/>
      <c r="W61" s="82"/>
    </row>
    <row r="62" spans="1:23" x14ac:dyDescent="0.2">
      <c r="A62" s="39">
        <v>1</v>
      </c>
      <c r="B62" s="70" t="str">
        <f>B6</f>
        <v>A.T.C.C.O.   S.R.L.</v>
      </c>
      <c r="C62" s="71">
        <v>18367.8</v>
      </c>
      <c r="D62" s="50">
        <v>24048.75</v>
      </c>
      <c r="E62" s="50">
        <v>18930.45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85">
        <f>SUM(C62:Q62)</f>
        <v>61347</v>
      </c>
      <c r="S62" s="81"/>
      <c r="T62" s="81"/>
      <c r="U62" s="81"/>
      <c r="V62" s="82"/>
      <c r="W62" s="82"/>
    </row>
    <row r="63" spans="1:23" x14ac:dyDescent="0.2">
      <c r="A63" s="72"/>
      <c r="B63" s="73"/>
      <c r="C63" s="74">
        <v>44764</v>
      </c>
      <c r="D63" s="74">
        <v>44791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86"/>
      <c r="S63" s="45"/>
      <c r="T63" s="45"/>
      <c r="U63" s="45"/>
      <c r="V63" s="45"/>
      <c r="W63" s="45"/>
    </row>
    <row r="64" spans="1:23" x14ac:dyDescent="0.2">
      <c r="A64" s="72">
        <v>2</v>
      </c>
      <c r="B64" s="217" t="str">
        <f>B7</f>
        <v>ANTEL TELECOMUNICACIONES ARGENTINA SA</v>
      </c>
      <c r="C64" s="77">
        <v>31837.52</v>
      </c>
      <c r="D64" s="75">
        <v>41684.5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87">
        <f>SUM(C64:Q64)</f>
        <v>73522.02</v>
      </c>
      <c r="S64" s="64"/>
      <c r="T64" s="64"/>
      <c r="U64" s="64"/>
      <c r="V64" s="64"/>
      <c r="W64" s="64"/>
    </row>
    <row r="65" spans="1:23" x14ac:dyDescent="0.2">
      <c r="A65" s="39"/>
      <c r="B65" s="69"/>
      <c r="C65" s="49">
        <v>44757</v>
      </c>
      <c r="D65" s="49">
        <v>44783</v>
      </c>
      <c r="E65" s="49">
        <v>44823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84"/>
      <c r="S65" s="81"/>
      <c r="T65" s="81"/>
      <c r="U65" s="81"/>
      <c r="V65" s="82"/>
      <c r="W65" s="82"/>
    </row>
    <row r="66" spans="1:23" x14ac:dyDescent="0.2">
      <c r="A66" s="39">
        <v>3</v>
      </c>
      <c r="B66" s="218" t="str">
        <f>B8</f>
        <v>ATLÁNTICA VIDEO CABLE S.A.</v>
      </c>
      <c r="C66" s="71">
        <v>31837.52</v>
      </c>
      <c r="D66" s="50">
        <v>41684.5</v>
      </c>
      <c r="E66" s="50">
        <v>32812.78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85">
        <f>SUM(C66:Q66)</f>
        <v>106334.8</v>
      </c>
      <c r="S66" s="81"/>
      <c r="T66" s="81"/>
      <c r="U66" s="81"/>
      <c r="V66" s="82"/>
      <c r="W66" s="82"/>
    </row>
    <row r="67" spans="1:23" x14ac:dyDescent="0.2">
      <c r="A67" s="72"/>
      <c r="B67" s="73"/>
      <c r="C67" s="74">
        <v>44769</v>
      </c>
      <c r="D67" s="74">
        <v>44797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86"/>
      <c r="S67" s="45"/>
      <c r="T67" s="45"/>
      <c r="U67" s="45"/>
      <c r="V67" s="45"/>
      <c r="W67" s="45"/>
    </row>
    <row r="68" spans="1:23" x14ac:dyDescent="0.2">
      <c r="A68" s="72">
        <v>4</v>
      </c>
      <c r="B68" s="76" t="str">
        <f>B9</f>
        <v>CESOP COOP DE ELECT Y O. PCAS DE SAN BDO LTDA</v>
      </c>
      <c r="C68" s="77">
        <v>18367.8</v>
      </c>
      <c r="D68" s="75">
        <v>24048.75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87">
        <f>SUM(C68:Q68)</f>
        <v>42416.55</v>
      </c>
      <c r="S68" s="64"/>
      <c r="T68" s="64"/>
      <c r="U68" s="64"/>
      <c r="V68" s="64"/>
      <c r="W68" s="64"/>
    </row>
    <row r="69" spans="1:23" x14ac:dyDescent="0.2">
      <c r="A69" s="39"/>
      <c r="B69" s="69"/>
      <c r="C69" s="49">
        <v>44769</v>
      </c>
      <c r="D69" s="49">
        <v>44797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84"/>
      <c r="S69" s="81"/>
      <c r="T69" s="81"/>
      <c r="U69" s="81"/>
      <c r="V69" s="82"/>
      <c r="W69" s="82"/>
    </row>
    <row r="70" spans="1:23" x14ac:dyDescent="0.2">
      <c r="A70" s="39">
        <v>5</v>
      </c>
      <c r="B70" s="70" t="str">
        <f>B10</f>
        <v>SILICA NETWORKS S.A.</v>
      </c>
      <c r="C70" s="71">
        <v>31837.52</v>
      </c>
      <c r="D70" s="50">
        <v>41684.5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85">
        <f>SUM(C70:Q70)</f>
        <v>73522.02</v>
      </c>
      <c r="S70" s="81"/>
      <c r="T70" s="81"/>
      <c r="U70" s="81"/>
      <c r="V70" s="82"/>
      <c r="W70" s="82"/>
    </row>
    <row r="71" spans="1:23" x14ac:dyDescent="0.2">
      <c r="A71" s="72"/>
      <c r="B71" s="73"/>
      <c r="C71" s="74">
        <v>44756</v>
      </c>
      <c r="D71" s="74">
        <v>44782</v>
      </c>
      <c r="E71" s="74">
        <v>44820</v>
      </c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86"/>
      <c r="S71" s="45"/>
      <c r="T71" s="45"/>
      <c r="U71" s="45"/>
      <c r="V71" s="45"/>
      <c r="W71" s="45"/>
    </row>
    <row r="72" spans="1:23" x14ac:dyDescent="0.2">
      <c r="A72" s="72">
        <v>6</v>
      </c>
      <c r="B72" s="217" t="str">
        <f>B11</f>
        <v>TVC5 S.A.</v>
      </c>
      <c r="C72" s="77">
        <v>18367.8</v>
      </c>
      <c r="D72" s="75">
        <v>24048.75</v>
      </c>
      <c r="E72" s="75">
        <v>18930.45</v>
      </c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87">
        <f>SUM(C72:Q72)</f>
        <v>61347</v>
      </c>
      <c r="S72" s="64"/>
      <c r="T72" s="64"/>
      <c r="U72" s="64"/>
      <c r="V72" s="64"/>
      <c r="W72" s="64"/>
    </row>
    <row r="73" spans="1:23" x14ac:dyDescent="0.2">
      <c r="A73" s="39"/>
      <c r="B73" s="69"/>
      <c r="C73" s="49">
        <v>44762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84"/>
      <c r="S73" s="81"/>
      <c r="T73" s="81"/>
      <c r="U73" s="81"/>
      <c r="V73" s="82"/>
      <c r="W73" s="82"/>
    </row>
    <row r="74" spans="1:23" x14ac:dyDescent="0.2">
      <c r="A74" s="39">
        <v>7</v>
      </c>
      <c r="B74" s="70" t="str">
        <f>B12</f>
        <v>VAGNER ILYA (Mega Red Digital)</v>
      </c>
      <c r="C74" s="71">
        <v>11020.68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85">
        <f>SUM(C74:Q74)</f>
        <v>11020.68</v>
      </c>
      <c r="S74" s="81"/>
      <c r="T74" s="81"/>
      <c r="U74" s="81"/>
      <c r="V74" s="82"/>
      <c r="W74" s="82"/>
    </row>
    <row r="75" spans="1:23" x14ac:dyDescent="0.2">
      <c r="A75" s="72"/>
      <c r="B75" s="73"/>
      <c r="C75" s="74">
        <v>44769</v>
      </c>
      <c r="D75" s="74">
        <v>44797</v>
      </c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86"/>
      <c r="S75" s="45"/>
      <c r="T75" s="45"/>
      <c r="U75" s="45"/>
      <c r="V75" s="45"/>
      <c r="W75" s="45"/>
    </row>
    <row r="76" spans="1:23" x14ac:dyDescent="0.2">
      <c r="A76" s="72">
        <v>8</v>
      </c>
      <c r="B76" s="76" t="str">
        <f>B13</f>
        <v>VILLA GESELL TV COMUNITARIA SA</v>
      </c>
      <c r="C76" s="77">
        <v>7347.12</v>
      </c>
      <c r="D76" s="75">
        <v>9619.5</v>
      </c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87">
        <f>SUM(C76:Q76)</f>
        <v>16966.62</v>
      </c>
      <c r="S76" s="64"/>
      <c r="T76" s="64"/>
      <c r="U76" s="64"/>
      <c r="V76" s="64"/>
      <c r="W76" s="64"/>
    </row>
    <row r="77" spans="1:23" x14ac:dyDescent="0.2">
      <c r="A77" s="39"/>
      <c r="B77" s="6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84"/>
      <c r="S77" s="81"/>
      <c r="T77" s="81"/>
      <c r="U77" s="81"/>
      <c r="V77" s="82"/>
      <c r="W77" s="82"/>
    </row>
    <row r="78" spans="1:23" x14ac:dyDescent="0.2">
      <c r="A78" s="39">
        <v>9</v>
      </c>
      <c r="B78" s="70"/>
      <c r="C78" s="7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85">
        <f>SUM(C78:Q78)</f>
        <v>0</v>
      </c>
      <c r="S78" s="81"/>
      <c r="T78" s="81"/>
      <c r="U78" s="81"/>
      <c r="V78" s="82"/>
      <c r="W78" s="82"/>
    </row>
    <row r="79" spans="1:23" x14ac:dyDescent="0.2">
      <c r="A79" s="72"/>
      <c r="B79" s="73"/>
      <c r="C79" s="74"/>
      <c r="D79" s="74"/>
      <c r="E79" s="74"/>
      <c r="F79" s="74"/>
      <c r="G79" s="74"/>
      <c r="H79" s="74"/>
      <c r="I79" s="74"/>
      <c r="J79" s="74"/>
      <c r="K79" s="74"/>
      <c r="L79" s="75"/>
      <c r="M79" s="75"/>
      <c r="N79" s="75"/>
      <c r="O79" s="75"/>
      <c r="P79" s="75"/>
      <c r="Q79" s="75"/>
      <c r="R79" s="86"/>
      <c r="S79" s="45"/>
      <c r="T79" s="45"/>
      <c r="U79" s="45"/>
      <c r="V79" s="45"/>
      <c r="W79" s="45"/>
    </row>
    <row r="80" spans="1:23" x14ac:dyDescent="0.2">
      <c r="A80" s="72">
        <v>10</v>
      </c>
      <c r="B80" s="76"/>
      <c r="C80" s="77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87">
        <f>SUM(C80:Q80)</f>
        <v>0</v>
      </c>
      <c r="S80" s="64"/>
      <c r="T80" s="64"/>
      <c r="U80" s="64"/>
      <c r="V80" s="64"/>
      <c r="W80" s="64"/>
    </row>
    <row r="81" spans="1:23" x14ac:dyDescent="0.2">
      <c r="A81" s="39"/>
      <c r="B81" s="6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84"/>
      <c r="S81" s="81"/>
      <c r="T81" s="81"/>
      <c r="U81" s="81"/>
      <c r="V81" s="82"/>
      <c r="W81" s="82"/>
    </row>
    <row r="82" spans="1:23" x14ac:dyDescent="0.2">
      <c r="A82" s="39">
        <v>11</v>
      </c>
      <c r="B82" s="70"/>
      <c r="C82" s="71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85">
        <f>SUM(C82:Q82)</f>
        <v>0</v>
      </c>
      <c r="S82" s="81"/>
      <c r="T82" s="81"/>
      <c r="U82" s="81"/>
      <c r="V82" s="82"/>
      <c r="W82" s="82"/>
    </row>
    <row r="83" spans="1:23" x14ac:dyDescent="0.2">
      <c r="A83" s="72"/>
      <c r="B83" s="73"/>
      <c r="C83" s="74"/>
      <c r="D83" s="74"/>
      <c r="E83" s="74"/>
      <c r="F83" s="74"/>
      <c r="G83" s="74"/>
      <c r="H83" s="74"/>
      <c r="I83" s="74"/>
      <c r="J83" s="74"/>
      <c r="K83" s="74"/>
      <c r="L83" s="75"/>
      <c r="M83" s="75"/>
      <c r="N83" s="75"/>
      <c r="O83" s="75"/>
      <c r="P83" s="75"/>
      <c r="Q83" s="75"/>
      <c r="R83" s="86"/>
      <c r="S83" s="45"/>
      <c r="T83" s="45"/>
      <c r="U83" s="45"/>
      <c r="V83" s="45"/>
      <c r="W83" s="45"/>
    </row>
    <row r="84" spans="1:23" x14ac:dyDescent="0.2">
      <c r="A84" s="72">
        <v>12</v>
      </c>
      <c r="B84" s="76"/>
      <c r="C84" s="77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87">
        <f>SUM(C84:Q84)</f>
        <v>0</v>
      </c>
      <c r="S84" s="64"/>
      <c r="T84" s="64"/>
      <c r="U84" s="64"/>
      <c r="V84" s="64"/>
      <c r="W84" s="64"/>
    </row>
    <row r="85" spans="1:23" x14ac:dyDescent="0.2">
      <c r="A85" s="3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84"/>
      <c r="S85" s="81"/>
      <c r="T85" s="81"/>
      <c r="U85" s="81"/>
      <c r="V85" s="82"/>
      <c r="W85" s="82"/>
    </row>
    <row r="86" spans="1:23" x14ac:dyDescent="0.2">
      <c r="A86" s="39">
        <v>13</v>
      </c>
      <c r="B86" s="70"/>
      <c r="C86" s="71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85">
        <f>SUM(C86:Q86)</f>
        <v>0</v>
      </c>
      <c r="S86" s="81"/>
      <c r="T86" s="81"/>
      <c r="U86" s="81"/>
      <c r="V86" s="82"/>
      <c r="W86" s="82"/>
    </row>
    <row r="87" spans="1:23" x14ac:dyDescent="0.2">
      <c r="A87" s="72"/>
      <c r="B87" s="73"/>
      <c r="C87" s="74"/>
      <c r="D87" s="74"/>
      <c r="E87" s="74"/>
      <c r="F87" s="74"/>
      <c r="G87" s="74"/>
      <c r="H87" s="74"/>
      <c r="I87" s="74"/>
      <c r="J87" s="74"/>
      <c r="K87" s="74"/>
      <c r="L87" s="75"/>
      <c r="M87" s="75"/>
      <c r="N87" s="75"/>
      <c r="O87" s="75"/>
      <c r="P87" s="75"/>
      <c r="Q87" s="75"/>
      <c r="R87" s="86"/>
      <c r="S87" s="45"/>
      <c r="T87" s="45"/>
      <c r="U87" s="45"/>
      <c r="V87" s="45"/>
      <c r="W87" s="45"/>
    </row>
    <row r="88" spans="1:23" x14ac:dyDescent="0.2">
      <c r="A88" s="72">
        <v>14</v>
      </c>
      <c r="B88" s="76"/>
      <c r="C88" s="77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87">
        <f>SUM(C88:Q88)</f>
        <v>0</v>
      </c>
      <c r="S88" s="64"/>
      <c r="T88" s="64"/>
      <c r="U88" s="64"/>
      <c r="V88" s="64"/>
      <c r="W88" s="64"/>
    </row>
    <row r="89" spans="1:23" x14ac:dyDescent="0.2">
      <c r="A89" s="3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84"/>
      <c r="S89" s="81"/>
      <c r="T89" s="81"/>
      <c r="U89" s="81"/>
      <c r="V89" s="82"/>
      <c r="W89" s="82"/>
    </row>
    <row r="90" spans="1:23" x14ac:dyDescent="0.2">
      <c r="A90" s="39">
        <v>15</v>
      </c>
      <c r="B90" s="70"/>
      <c r="C90" s="71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85">
        <f>SUM(C90:Q90)</f>
        <v>0</v>
      </c>
      <c r="S90" s="81"/>
      <c r="T90" s="81"/>
      <c r="U90" s="81"/>
      <c r="V90" s="82"/>
      <c r="W90" s="82"/>
    </row>
    <row r="91" spans="1:23" x14ac:dyDescent="0.2">
      <c r="A91" s="245"/>
      <c r="B91" s="246"/>
      <c r="C91" s="247"/>
      <c r="D91" s="247"/>
      <c r="E91" s="247"/>
      <c r="F91" s="247"/>
      <c r="G91" s="247"/>
      <c r="H91" s="247"/>
      <c r="I91" s="247"/>
      <c r="J91" s="247"/>
      <c r="K91" s="247"/>
      <c r="L91" s="248"/>
      <c r="M91" s="248"/>
      <c r="N91" s="248"/>
      <c r="O91" s="248"/>
      <c r="P91" s="248"/>
      <c r="Q91" s="248"/>
      <c r="R91" s="249"/>
      <c r="S91" s="45"/>
      <c r="T91" s="45"/>
      <c r="U91" s="45"/>
      <c r="V91" s="45"/>
      <c r="W91" s="45"/>
    </row>
    <row r="92" spans="1:23" x14ac:dyDescent="0.2">
      <c r="A92" s="245">
        <v>1</v>
      </c>
      <c r="B92" s="250" t="str">
        <f>B21</f>
        <v>MUNICIPALIDAD DE LA COSTA</v>
      </c>
      <c r="C92" s="251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52">
        <f>SUM(C92:Q92)</f>
        <v>0</v>
      </c>
      <c r="S92" s="64"/>
      <c r="T92" s="64"/>
      <c r="U92" s="64"/>
      <c r="V92" s="64"/>
      <c r="W92" s="64"/>
    </row>
    <row r="93" spans="1:23" x14ac:dyDescent="0.2">
      <c r="A93" s="39"/>
      <c r="B93" s="6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84"/>
      <c r="S93" s="81"/>
      <c r="T93" s="81"/>
      <c r="U93" s="81"/>
      <c r="V93" s="82"/>
      <c r="W93" s="82"/>
    </row>
    <row r="94" spans="1:23" x14ac:dyDescent="0.2">
      <c r="A94" s="39">
        <v>2</v>
      </c>
      <c r="B94" s="206"/>
      <c r="C94" s="71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85">
        <f>SUM(C94:Q94)</f>
        <v>0</v>
      </c>
      <c r="S94" s="81"/>
      <c r="T94" s="81"/>
      <c r="U94" s="81"/>
      <c r="V94" s="82"/>
      <c r="W94" s="82"/>
    </row>
    <row r="95" spans="1:23" x14ac:dyDescent="0.2">
      <c r="A95" s="245"/>
      <c r="B95" s="246"/>
      <c r="C95" s="247"/>
      <c r="D95" s="247"/>
      <c r="E95" s="247"/>
      <c r="F95" s="247"/>
      <c r="G95" s="247"/>
      <c r="H95" s="247"/>
      <c r="I95" s="247"/>
      <c r="J95" s="247"/>
      <c r="K95" s="247"/>
      <c r="L95" s="248"/>
      <c r="M95" s="248"/>
      <c r="N95" s="248"/>
      <c r="O95" s="248"/>
      <c r="P95" s="248"/>
      <c r="Q95" s="248"/>
      <c r="R95" s="249"/>
      <c r="S95" s="45"/>
      <c r="T95" s="45"/>
      <c r="U95" s="45"/>
      <c r="V95" s="45"/>
      <c r="W95" s="45"/>
    </row>
    <row r="96" spans="1:23" ht="13.5" thickBot="1" x14ac:dyDescent="0.25">
      <c r="A96" s="245"/>
      <c r="B96" s="250"/>
      <c r="C96" s="253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5"/>
      <c r="R96" s="252">
        <f>SUM(C96:Q96)</f>
        <v>0</v>
      </c>
      <c r="S96" s="64"/>
      <c r="T96" s="64"/>
      <c r="U96" s="64"/>
      <c r="V96" s="64"/>
      <c r="W96" s="64"/>
    </row>
    <row r="97" spans="18:20" ht="13.5" thickBot="1" x14ac:dyDescent="0.25">
      <c r="R97" s="88">
        <f>SUM(R61:R96)</f>
        <v>446476.69</v>
      </c>
      <c r="S97">
        <f>GRAFICO!B19</f>
        <v>446476.69</v>
      </c>
      <c r="T97" s="32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8"/>
  <sheetViews>
    <sheetView tabSelected="1" zoomScaleNormal="100" workbookViewId="0">
      <pane ySplit="1" topLeftCell="A30" activePane="bottomLeft" state="frozen"/>
      <selection pane="bottomLeft" activeCell="C31" sqref="C31"/>
    </sheetView>
  </sheetViews>
  <sheetFormatPr baseColWidth="10" defaultRowHeight="15" x14ac:dyDescent="0.2"/>
  <cols>
    <col min="1" max="1" width="12.42578125" style="10" bestFit="1" customWidth="1"/>
    <col min="2" max="2" width="47.140625" style="11" customWidth="1"/>
    <col min="3" max="3" width="16.7109375" style="1" customWidth="1"/>
    <col min="4" max="4" width="14.7109375" style="1" bestFit="1" customWidth="1"/>
    <col min="5" max="5" width="15.28515625" style="34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99" t="s">
        <v>0</v>
      </c>
      <c r="B1" s="200" t="s">
        <v>1</v>
      </c>
      <c r="C1" s="201" t="s">
        <v>8</v>
      </c>
      <c r="D1" s="202" t="s">
        <v>2</v>
      </c>
      <c r="E1" s="203" t="s">
        <v>3</v>
      </c>
      <c r="F1" s="91"/>
      <c r="G1" s="166" t="s">
        <v>41</v>
      </c>
      <c r="H1" s="167" t="s">
        <v>2</v>
      </c>
      <c r="I1" s="168" t="s">
        <v>41</v>
      </c>
      <c r="J1" s="169" t="s">
        <v>2</v>
      </c>
      <c r="K1" s="264" t="s">
        <v>41</v>
      </c>
      <c r="L1" s="265" t="s">
        <v>2</v>
      </c>
      <c r="M1" s="266" t="s">
        <v>41</v>
      </c>
      <c r="N1" s="267" t="s">
        <v>2</v>
      </c>
    </row>
    <row r="2" spans="1:28" x14ac:dyDescent="0.3">
      <c r="A2" s="3" t="s">
        <v>75</v>
      </c>
      <c r="B2" s="2"/>
      <c r="C2" s="165">
        <v>199319.31629744451</v>
      </c>
      <c r="D2" s="9"/>
      <c r="E2" s="164">
        <f>C2</f>
        <v>199319.31629744451</v>
      </c>
      <c r="F2" s="91"/>
      <c r="G2" s="105">
        <v>0</v>
      </c>
      <c r="H2" s="106"/>
      <c r="I2" s="180">
        <v>0</v>
      </c>
      <c r="J2" s="107"/>
      <c r="K2" s="108">
        <v>0</v>
      </c>
      <c r="L2" s="109"/>
      <c r="M2" s="105">
        <v>636129.15000000014</v>
      </c>
      <c r="N2" s="110"/>
    </row>
    <row r="3" spans="1:28" s="13" customFormat="1" ht="17.25" x14ac:dyDescent="0.35">
      <c r="A3" s="92"/>
      <c r="B3" s="92"/>
      <c r="C3" s="93"/>
      <c r="D3" s="94"/>
      <c r="E3" s="95"/>
      <c r="F3" s="91"/>
      <c r="G3" s="96"/>
      <c r="H3" s="97"/>
      <c r="I3" s="98"/>
      <c r="J3" s="99"/>
      <c r="K3" s="135"/>
      <c r="L3" s="136"/>
      <c r="M3" s="96"/>
      <c r="N3" s="100"/>
    </row>
    <row r="4" spans="1:28" s="13" customFormat="1" x14ac:dyDescent="0.3">
      <c r="A4" s="62"/>
      <c r="B4" s="123" t="s">
        <v>77</v>
      </c>
      <c r="C4" s="18"/>
      <c r="D4" s="51">
        <v>28566</v>
      </c>
      <c r="E4" s="163">
        <f>+E2+C4-D4</f>
        <v>170753.31629744451</v>
      </c>
      <c r="G4" s="101"/>
      <c r="H4" s="102"/>
      <c r="I4" s="103"/>
      <c r="J4" s="104"/>
      <c r="K4" s="137"/>
      <c r="L4" s="138"/>
      <c r="M4" s="268"/>
      <c r="N4" s="269"/>
    </row>
    <row r="5" spans="1:28" s="13" customFormat="1" x14ac:dyDescent="0.3">
      <c r="A5" s="62"/>
      <c r="B5" s="124" t="s">
        <v>76</v>
      </c>
      <c r="C5" s="18"/>
      <c r="D5" s="51">
        <v>111090</v>
      </c>
      <c r="E5" s="288">
        <f>+E4+C5-D5</f>
        <v>59663.316297444515</v>
      </c>
      <c r="F5" s="15"/>
      <c r="G5" s="101"/>
      <c r="H5" s="102"/>
      <c r="I5" s="103"/>
      <c r="J5" s="104"/>
      <c r="K5" s="137"/>
      <c r="L5" s="138"/>
      <c r="M5" s="268"/>
      <c r="N5" s="269"/>
      <c r="O5" s="60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s="13" customFormat="1" x14ac:dyDescent="0.3">
      <c r="A6" s="62"/>
      <c r="B6" s="124" t="s">
        <v>69</v>
      </c>
      <c r="C6" s="18"/>
      <c r="D6" s="51">
        <v>1610</v>
      </c>
      <c r="E6" s="288">
        <f t="shared" ref="E6:E12" si="0">+E5+C6-D6</f>
        <v>58053.316297444515</v>
      </c>
      <c r="F6" s="15"/>
      <c r="G6" s="101"/>
      <c r="H6" s="102"/>
      <c r="I6" s="103"/>
      <c r="J6" s="104"/>
      <c r="K6" s="137"/>
      <c r="L6" s="138"/>
      <c r="M6" s="268"/>
      <c r="N6" s="269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13" customFormat="1" x14ac:dyDescent="0.3">
      <c r="A7" s="284">
        <v>44756</v>
      </c>
      <c r="B7" s="285" t="s">
        <v>38</v>
      </c>
      <c r="C7" s="286">
        <v>18367.8</v>
      </c>
      <c r="D7" s="287"/>
      <c r="E7" s="288">
        <f t="shared" si="0"/>
        <v>76421.116297444518</v>
      </c>
      <c r="F7" s="15"/>
      <c r="G7" s="101"/>
      <c r="H7" s="102"/>
      <c r="I7" s="103"/>
      <c r="J7" s="104"/>
      <c r="K7" s="137"/>
      <c r="L7" s="138"/>
      <c r="M7" s="268"/>
      <c r="N7" s="269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s="13" customFormat="1" x14ac:dyDescent="0.3">
      <c r="A8" s="284">
        <v>44756</v>
      </c>
      <c r="B8" s="285" t="s">
        <v>34</v>
      </c>
      <c r="C8" s="286">
        <v>18367.8</v>
      </c>
      <c r="D8" s="287"/>
      <c r="E8" s="288">
        <f t="shared" si="0"/>
        <v>94788.916297444521</v>
      </c>
      <c r="F8" s="15"/>
      <c r="G8" s="101"/>
      <c r="H8" s="102"/>
      <c r="I8" s="103"/>
      <c r="J8" s="104"/>
      <c r="K8" s="137"/>
      <c r="L8" s="138"/>
      <c r="M8" s="268"/>
      <c r="N8" s="26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s="13" customFormat="1" x14ac:dyDescent="0.3">
      <c r="A9" s="284">
        <v>44757</v>
      </c>
      <c r="B9" s="285" t="s">
        <v>79</v>
      </c>
      <c r="C9" s="286">
        <v>31837.52</v>
      </c>
      <c r="D9" s="287"/>
      <c r="E9" s="288">
        <f t="shared" si="0"/>
        <v>126626.43629744452</v>
      </c>
      <c r="F9" s="15"/>
      <c r="G9" s="101"/>
      <c r="H9" s="102"/>
      <c r="I9" s="103"/>
      <c r="J9" s="104"/>
      <c r="K9" s="137"/>
      <c r="L9" s="138"/>
      <c r="M9" s="268"/>
      <c r="N9" s="26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13" customFormat="1" x14ac:dyDescent="0.3">
      <c r="A10" s="284">
        <v>44762</v>
      </c>
      <c r="B10" s="285" t="s">
        <v>32</v>
      </c>
      <c r="C10" s="286">
        <v>11020.68</v>
      </c>
      <c r="D10" s="287"/>
      <c r="E10" s="288">
        <f t="shared" si="0"/>
        <v>137647.11629744453</v>
      </c>
      <c r="G10" s="101"/>
      <c r="H10" s="102"/>
      <c r="I10" s="103"/>
      <c r="J10" s="104"/>
      <c r="K10" s="137"/>
      <c r="L10" s="138"/>
      <c r="M10" s="268"/>
      <c r="N10" s="269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13" customFormat="1" x14ac:dyDescent="0.3">
      <c r="A11" s="284">
        <v>44764</v>
      </c>
      <c r="B11" s="285" t="s">
        <v>64</v>
      </c>
      <c r="C11" s="286">
        <v>31837.52</v>
      </c>
      <c r="D11" s="287"/>
      <c r="E11" s="288">
        <f t="shared" si="0"/>
        <v>169484.63629744452</v>
      </c>
      <c r="F11" s="15"/>
      <c r="G11" s="101"/>
      <c r="H11" s="102"/>
      <c r="I11" s="103"/>
      <c r="J11" s="104"/>
      <c r="K11" s="137"/>
      <c r="L11" s="138"/>
      <c r="M11" s="268"/>
      <c r="N11" s="269"/>
      <c r="O11" s="15"/>
      <c r="P11" s="15"/>
      <c r="Q11" s="15"/>
      <c r="R11" s="15"/>
      <c r="S11" s="15"/>
      <c r="T11" s="15"/>
      <c r="U11" s="15"/>
      <c r="V11" s="15"/>
    </row>
    <row r="12" spans="1:28" s="13" customFormat="1" x14ac:dyDescent="0.3">
      <c r="A12" s="284">
        <v>44769</v>
      </c>
      <c r="B12" s="285" t="s">
        <v>52</v>
      </c>
      <c r="C12" s="286">
        <v>18367.8</v>
      </c>
      <c r="D12" s="287"/>
      <c r="E12" s="288">
        <f t="shared" si="0"/>
        <v>187852.43629744451</v>
      </c>
      <c r="G12" s="101"/>
      <c r="H12" s="102"/>
      <c r="I12" s="103"/>
      <c r="J12" s="104"/>
      <c r="K12" s="137"/>
      <c r="L12" s="138"/>
      <c r="M12" s="268"/>
      <c r="N12" s="269"/>
      <c r="O12" s="15"/>
      <c r="P12" s="15"/>
      <c r="Q12" s="15"/>
      <c r="R12" s="15"/>
      <c r="S12" s="15"/>
      <c r="T12" s="15"/>
      <c r="U12" s="15"/>
      <c r="V12" s="15"/>
    </row>
    <row r="13" spans="1:28" s="13" customFormat="1" x14ac:dyDescent="0.3">
      <c r="A13" s="284">
        <v>44769</v>
      </c>
      <c r="B13" s="285" t="s">
        <v>40</v>
      </c>
      <c r="C13" s="286">
        <v>31837.52</v>
      </c>
      <c r="D13" s="287"/>
      <c r="E13" s="288">
        <f t="shared" ref="E13:E19" si="1">+E12+C13-D13</f>
        <v>219689.9562974445</v>
      </c>
      <c r="F13" s="15"/>
      <c r="G13" s="101"/>
      <c r="H13" s="102"/>
      <c r="I13" s="103"/>
      <c r="J13" s="104"/>
      <c r="K13" s="137"/>
      <c r="L13" s="138"/>
      <c r="M13" s="268"/>
      <c r="N13" s="269"/>
      <c r="O13" s="15"/>
      <c r="P13" s="15"/>
      <c r="Q13" s="15"/>
      <c r="R13" s="15"/>
      <c r="S13" s="15"/>
      <c r="T13" s="15"/>
      <c r="U13" s="15"/>
      <c r="V13" s="15"/>
    </row>
    <row r="14" spans="1:28" s="13" customFormat="1" x14ac:dyDescent="0.3">
      <c r="A14" s="284">
        <v>44769</v>
      </c>
      <c r="B14" s="285" t="s">
        <v>30</v>
      </c>
      <c r="C14" s="286">
        <v>7347.12</v>
      </c>
      <c r="D14" s="287"/>
      <c r="E14" s="288">
        <f t="shared" si="1"/>
        <v>227037.0762974445</v>
      </c>
      <c r="F14" s="15"/>
      <c r="G14" s="101"/>
      <c r="H14" s="102"/>
      <c r="I14" s="103"/>
      <c r="J14" s="104"/>
      <c r="K14" s="137"/>
      <c r="L14" s="138"/>
      <c r="M14" s="268"/>
      <c r="N14" s="269"/>
      <c r="O14" s="15"/>
      <c r="P14" s="15"/>
      <c r="Q14" s="15"/>
      <c r="R14" s="15"/>
      <c r="S14" s="15"/>
      <c r="T14" s="15"/>
      <c r="U14" s="15"/>
      <c r="V14" s="15"/>
    </row>
    <row r="15" spans="1:28" s="13" customFormat="1" x14ac:dyDescent="0.3">
      <c r="A15" s="3"/>
      <c r="B15" s="289" t="s">
        <v>80</v>
      </c>
      <c r="C15" s="19"/>
      <c r="D15" s="19">
        <v>29327.760000000002</v>
      </c>
      <c r="E15" s="288">
        <f t="shared" si="1"/>
        <v>197709.31629744449</v>
      </c>
      <c r="F15" s="15"/>
      <c r="G15" s="101"/>
      <c r="H15" s="102"/>
      <c r="I15" s="103"/>
      <c r="J15" s="104"/>
      <c r="K15" s="137"/>
      <c r="L15" s="138"/>
      <c r="M15" s="268"/>
      <c r="N15" s="269"/>
      <c r="O15" s="15"/>
      <c r="P15" s="15"/>
      <c r="Q15" s="15"/>
      <c r="R15" s="15"/>
      <c r="S15" s="15"/>
      <c r="T15" s="15"/>
      <c r="U15" s="15"/>
      <c r="V15" s="15"/>
    </row>
    <row r="16" spans="1:28" s="13" customFormat="1" x14ac:dyDescent="0.3">
      <c r="A16" s="3"/>
      <c r="B16" s="290" t="s">
        <v>81</v>
      </c>
      <c r="C16" s="291">
        <v>0</v>
      </c>
      <c r="D16" s="292"/>
      <c r="E16" s="288">
        <f t="shared" si="1"/>
        <v>197709.31629744449</v>
      </c>
      <c r="G16" s="101"/>
      <c r="H16" s="102"/>
      <c r="I16" s="103"/>
      <c r="J16" s="104"/>
      <c r="K16" s="137"/>
      <c r="L16" s="138"/>
      <c r="M16" s="268"/>
      <c r="N16" s="269"/>
      <c r="O16" s="15"/>
      <c r="P16" s="15"/>
      <c r="Q16" s="15"/>
      <c r="R16" s="15"/>
      <c r="S16" s="15"/>
      <c r="T16" s="15"/>
      <c r="U16" s="15"/>
      <c r="V16" s="15"/>
    </row>
    <row r="17" spans="1:22" s="13" customFormat="1" x14ac:dyDescent="0.3">
      <c r="A17" s="3"/>
      <c r="B17" s="290" t="s">
        <v>82</v>
      </c>
      <c r="C17" s="291">
        <f>72.17*140</f>
        <v>10103.800000000001</v>
      </c>
      <c r="D17" s="292"/>
      <c r="E17" s="118">
        <f t="shared" si="1"/>
        <v>207813.11629744447</v>
      </c>
      <c r="G17" s="101"/>
      <c r="H17" s="102"/>
      <c r="I17" s="103"/>
      <c r="J17" s="104"/>
      <c r="K17" s="137"/>
      <c r="L17" s="138"/>
      <c r="M17" s="268"/>
      <c r="N17" s="269"/>
      <c r="O17" s="15"/>
      <c r="P17" s="15"/>
      <c r="Q17" s="15"/>
      <c r="R17" s="15"/>
      <c r="S17" s="15"/>
      <c r="T17" s="15"/>
      <c r="U17" s="15"/>
      <c r="V17" s="15"/>
    </row>
    <row r="18" spans="1:22" s="13" customFormat="1" x14ac:dyDescent="0.3">
      <c r="A18" s="62"/>
      <c r="B18" s="123" t="s">
        <v>83</v>
      </c>
      <c r="C18" s="18"/>
      <c r="D18" s="51">
        <v>38916</v>
      </c>
      <c r="E18" s="288">
        <f t="shared" si="1"/>
        <v>168897.11629744447</v>
      </c>
      <c r="F18" s="15"/>
      <c r="G18" s="101"/>
      <c r="H18" s="102"/>
      <c r="I18" s="103"/>
      <c r="J18" s="104"/>
      <c r="K18" s="137"/>
      <c r="L18" s="138"/>
      <c r="M18" s="268"/>
      <c r="N18" s="269"/>
      <c r="O18" s="15"/>
      <c r="P18" s="15"/>
      <c r="Q18" s="15"/>
      <c r="R18" s="15"/>
      <c r="S18" s="15"/>
      <c r="T18" s="15"/>
      <c r="U18" s="15"/>
      <c r="V18" s="15"/>
    </row>
    <row r="19" spans="1:22" s="13" customFormat="1" x14ac:dyDescent="0.3">
      <c r="A19" s="62"/>
      <c r="B19" s="124" t="s">
        <v>84</v>
      </c>
      <c r="C19" s="18"/>
      <c r="D19" s="51">
        <v>143934</v>
      </c>
      <c r="E19" s="288">
        <f t="shared" si="1"/>
        <v>24963.116297444474</v>
      </c>
      <c r="F19" s="15"/>
      <c r="G19" s="101"/>
      <c r="H19" s="102"/>
      <c r="I19" s="103"/>
      <c r="J19" s="104"/>
      <c r="K19" s="137"/>
      <c r="L19" s="138"/>
      <c r="M19" s="268"/>
      <c r="N19" s="269"/>
      <c r="O19" s="15"/>
      <c r="P19" s="15"/>
      <c r="Q19" s="15"/>
      <c r="R19" s="15"/>
      <c r="S19" s="15"/>
      <c r="T19" s="15"/>
      <c r="U19" s="15"/>
      <c r="V19" s="15"/>
    </row>
    <row r="20" spans="1:22" s="13" customFormat="1" x14ac:dyDescent="0.3">
      <c r="A20" s="62"/>
      <c r="B20" s="124" t="s">
        <v>69</v>
      </c>
      <c r="C20" s="18"/>
      <c r="D20" s="51">
        <v>2086</v>
      </c>
      <c r="E20" s="288">
        <f t="shared" ref="E20:E85" si="2">+E19+C20-D20</f>
        <v>22877.116297444474</v>
      </c>
      <c r="F20" s="15"/>
      <c r="G20" s="101"/>
      <c r="H20" s="102"/>
      <c r="I20" s="103"/>
      <c r="J20" s="104"/>
      <c r="K20" s="137"/>
      <c r="L20" s="138"/>
      <c r="M20" s="268"/>
      <c r="N20" s="269"/>
      <c r="O20" s="15"/>
      <c r="P20" s="15"/>
      <c r="Q20" s="15"/>
      <c r="R20" s="15"/>
      <c r="S20" s="15"/>
      <c r="T20" s="15"/>
      <c r="U20" s="15"/>
      <c r="V20" s="15"/>
    </row>
    <row r="21" spans="1:22" s="13" customFormat="1" x14ac:dyDescent="0.3">
      <c r="A21" s="293"/>
      <c r="B21" s="294" t="s">
        <v>71</v>
      </c>
      <c r="C21" s="295"/>
      <c r="D21" s="296"/>
      <c r="E21" s="288">
        <f>+E20+C21-D21</f>
        <v>22877.116297444474</v>
      </c>
      <c r="F21" s="15"/>
      <c r="G21" s="101"/>
      <c r="H21" s="102"/>
      <c r="I21" s="103"/>
      <c r="J21" s="104"/>
      <c r="K21" s="137"/>
      <c r="L21" s="138"/>
      <c r="M21" s="268">
        <v>30499.34</v>
      </c>
      <c r="N21" s="269"/>
      <c r="O21" s="15"/>
      <c r="P21" s="15"/>
      <c r="Q21" s="15"/>
      <c r="R21" s="15"/>
      <c r="S21" s="15"/>
      <c r="T21" s="15"/>
      <c r="U21" s="15"/>
      <c r="V21" s="15"/>
    </row>
    <row r="22" spans="1:22" s="13" customFormat="1" x14ac:dyDescent="0.3">
      <c r="A22" s="284">
        <v>44782</v>
      </c>
      <c r="B22" s="285" t="s">
        <v>34</v>
      </c>
      <c r="C22" s="286">
        <v>24048.75</v>
      </c>
      <c r="D22" s="287"/>
      <c r="E22" s="288">
        <f t="shared" si="2"/>
        <v>46925.866297444474</v>
      </c>
      <c r="F22" s="15"/>
      <c r="G22" s="101"/>
      <c r="H22" s="102"/>
      <c r="I22" s="103"/>
      <c r="J22" s="104"/>
      <c r="K22" s="137"/>
      <c r="L22" s="138"/>
      <c r="M22" s="268"/>
      <c r="N22" s="269"/>
      <c r="O22" s="15"/>
      <c r="P22" s="15"/>
      <c r="Q22" s="15"/>
      <c r="R22" s="15"/>
      <c r="S22" s="15"/>
      <c r="T22" s="15"/>
      <c r="U22" s="15"/>
      <c r="V22" s="15"/>
    </row>
    <row r="23" spans="1:22" s="13" customFormat="1" x14ac:dyDescent="0.3">
      <c r="A23" s="284">
        <v>44783</v>
      </c>
      <c r="B23" s="285" t="s">
        <v>38</v>
      </c>
      <c r="C23" s="286">
        <v>24048.75</v>
      </c>
      <c r="D23" s="287"/>
      <c r="E23" s="288">
        <f t="shared" si="2"/>
        <v>70974.616297444474</v>
      </c>
      <c r="F23" s="15"/>
      <c r="G23" s="101"/>
      <c r="H23" s="102"/>
      <c r="I23" s="103"/>
      <c r="J23" s="104"/>
      <c r="K23" s="137"/>
      <c r="L23" s="138"/>
      <c r="M23" s="268"/>
      <c r="N23" s="269"/>
      <c r="O23" s="15"/>
      <c r="P23" s="15"/>
      <c r="Q23" s="15"/>
      <c r="R23" s="15"/>
      <c r="S23" s="15"/>
      <c r="T23" s="15"/>
      <c r="U23" s="15"/>
      <c r="V23" s="15"/>
    </row>
    <row r="24" spans="1:22" s="13" customFormat="1" x14ac:dyDescent="0.3">
      <c r="A24" s="284">
        <v>44783</v>
      </c>
      <c r="B24" s="285" t="s">
        <v>79</v>
      </c>
      <c r="C24" s="286">
        <v>41684.5</v>
      </c>
      <c r="D24" s="287"/>
      <c r="E24" s="288">
        <f t="shared" si="2"/>
        <v>112659.11629744447</v>
      </c>
      <c r="F24" s="15"/>
      <c r="G24" s="101"/>
      <c r="H24" s="102"/>
      <c r="I24" s="103"/>
      <c r="J24" s="104"/>
      <c r="K24" s="137"/>
      <c r="L24" s="138"/>
      <c r="M24" s="268"/>
      <c r="N24" s="269"/>
      <c r="O24" s="15"/>
      <c r="P24" s="15"/>
      <c r="Q24" s="15"/>
      <c r="R24" s="15"/>
      <c r="S24" s="15"/>
      <c r="T24" s="15"/>
      <c r="U24" s="15"/>
      <c r="V24" s="15"/>
    </row>
    <row r="25" spans="1:22" s="13" customFormat="1" x14ac:dyDescent="0.3">
      <c r="A25" s="284">
        <v>44790</v>
      </c>
      <c r="B25" s="285" t="s">
        <v>64</v>
      </c>
      <c r="C25" s="286">
        <v>41684.5</v>
      </c>
      <c r="D25" s="287"/>
      <c r="E25" s="288">
        <f t="shared" si="2"/>
        <v>154343.61629744447</v>
      </c>
      <c r="F25" s="15"/>
      <c r="G25" s="101"/>
      <c r="H25" s="102"/>
      <c r="I25" s="103"/>
      <c r="J25" s="104"/>
      <c r="K25" s="137"/>
      <c r="L25" s="138"/>
      <c r="M25" s="268"/>
      <c r="N25" s="269"/>
      <c r="O25" s="15"/>
      <c r="P25" s="15"/>
      <c r="Q25" s="15"/>
      <c r="R25" s="15"/>
      <c r="S25" s="15"/>
      <c r="T25" s="15"/>
      <c r="U25" s="15"/>
      <c r="V25" s="15"/>
    </row>
    <row r="26" spans="1:22" s="13" customFormat="1" x14ac:dyDescent="0.3">
      <c r="A26" s="284">
        <v>44797</v>
      </c>
      <c r="B26" s="285" t="s">
        <v>52</v>
      </c>
      <c r="C26" s="286">
        <v>24048.75</v>
      </c>
      <c r="D26" s="287"/>
      <c r="E26" s="288">
        <f t="shared" si="2"/>
        <v>178392.36629744447</v>
      </c>
      <c r="F26" s="15"/>
      <c r="G26" s="101"/>
      <c r="H26" s="102"/>
      <c r="I26" s="103"/>
      <c r="J26" s="104"/>
      <c r="K26" s="137"/>
      <c r="L26" s="138"/>
      <c r="M26" s="268"/>
      <c r="N26" s="269"/>
      <c r="O26" s="15"/>
      <c r="P26" s="15"/>
      <c r="Q26" s="15"/>
      <c r="R26" s="15"/>
      <c r="S26" s="15"/>
      <c r="T26" s="15"/>
      <c r="U26" s="15"/>
      <c r="V26" s="15"/>
    </row>
    <row r="27" spans="1:22" s="13" customFormat="1" x14ac:dyDescent="0.3">
      <c r="A27" s="284">
        <v>44797</v>
      </c>
      <c r="B27" s="285" t="s">
        <v>40</v>
      </c>
      <c r="C27" s="286">
        <v>41684.5</v>
      </c>
      <c r="D27" s="287"/>
      <c r="E27" s="288">
        <f t="shared" si="2"/>
        <v>220076.86629744447</v>
      </c>
      <c r="F27" s="15"/>
      <c r="G27" s="101"/>
      <c r="H27" s="102"/>
      <c r="I27" s="103"/>
      <c r="J27" s="104"/>
      <c r="K27" s="137"/>
      <c r="L27" s="138"/>
      <c r="M27" s="268"/>
      <c r="N27" s="269"/>
      <c r="O27" s="15"/>
      <c r="P27" s="15"/>
      <c r="Q27" s="15"/>
      <c r="R27" s="15"/>
      <c r="S27" s="15"/>
      <c r="T27" s="15"/>
      <c r="U27" s="15"/>
      <c r="V27" s="15"/>
    </row>
    <row r="28" spans="1:22" s="13" customFormat="1" x14ac:dyDescent="0.3">
      <c r="A28" s="284">
        <v>44797</v>
      </c>
      <c r="B28" s="285" t="s">
        <v>30</v>
      </c>
      <c r="C28" s="286">
        <v>9619.5</v>
      </c>
      <c r="D28" s="287"/>
      <c r="E28" s="288">
        <f t="shared" si="2"/>
        <v>229696.36629744447</v>
      </c>
      <c r="F28" s="15"/>
      <c r="G28" s="101"/>
      <c r="H28" s="102"/>
      <c r="I28" s="103"/>
      <c r="J28" s="104"/>
      <c r="K28" s="137"/>
      <c r="L28" s="138"/>
      <c r="M28" s="268"/>
      <c r="N28" s="269"/>
      <c r="O28" s="15"/>
      <c r="P28" s="15"/>
      <c r="Q28" s="15"/>
      <c r="R28" s="15"/>
      <c r="S28" s="15"/>
      <c r="T28" s="15"/>
      <c r="U28" s="15"/>
      <c r="V28" s="15"/>
    </row>
    <row r="29" spans="1:22" s="13" customFormat="1" x14ac:dyDescent="0.3">
      <c r="A29" s="3"/>
      <c r="B29" s="289" t="s">
        <v>85</v>
      </c>
      <c r="C29" s="19"/>
      <c r="D29" s="19">
        <v>38398.5</v>
      </c>
      <c r="E29" s="288">
        <f t="shared" si="2"/>
        <v>191297.86629744447</v>
      </c>
      <c r="F29" s="15"/>
      <c r="G29" s="101"/>
      <c r="H29" s="102"/>
      <c r="I29" s="103"/>
      <c r="J29" s="104"/>
      <c r="K29" s="137"/>
      <c r="L29" s="138"/>
      <c r="M29" s="268"/>
      <c r="N29" s="269"/>
      <c r="O29" s="15"/>
      <c r="P29" s="15"/>
      <c r="Q29" s="15"/>
      <c r="R29" s="15"/>
      <c r="S29" s="15"/>
      <c r="T29" s="15"/>
      <c r="U29" s="15"/>
      <c r="V29" s="15"/>
    </row>
    <row r="30" spans="1:22" s="13" customFormat="1" x14ac:dyDescent="0.3">
      <c r="A30" s="3"/>
      <c r="B30" s="290" t="s">
        <v>86</v>
      </c>
      <c r="C30" s="291">
        <v>0</v>
      </c>
      <c r="D30" s="292"/>
      <c r="E30" s="288">
        <f t="shared" si="2"/>
        <v>191297.86629744447</v>
      </c>
      <c r="F30" s="15"/>
      <c r="G30" s="101"/>
      <c r="H30" s="102"/>
      <c r="I30" s="103"/>
      <c r="J30" s="104"/>
      <c r="K30" s="137"/>
      <c r="L30" s="138"/>
      <c r="M30" s="268"/>
      <c r="N30" s="269"/>
      <c r="O30" s="15"/>
      <c r="P30" s="15"/>
      <c r="Q30" s="15"/>
      <c r="R30" s="15"/>
      <c r="S30" s="15"/>
      <c r="T30" s="15"/>
      <c r="U30" s="15"/>
      <c r="V30" s="15"/>
    </row>
    <row r="31" spans="1:22" s="13" customFormat="1" x14ac:dyDescent="0.3">
      <c r="A31" s="3"/>
      <c r="B31" s="290" t="s">
        <v>87</v>
      </c>
      <c r="C31" s="291">
        <f>64.25*140</f>
        <v>8995</v>
      </c>
      <c r="D31" s="292"/>
      <c r="E31" s="118">
        <f t="shared" si="2"/>
        <v>200292.86629744447</v>
      </c>
      <c r="F31" s="15"/>
      <c r="G31" s="101"/>
      <c r="H31" s="102"/>
      <c r="I31" s="103"/>
      <c r="J31" s="104"/>
      <c r="K31" s="137"/>
      <c r="L31" s="138"/>
      <c r="M31" s="268"/>
      <c r="N31" s="269"/>
      <c r="O31" s="15"/>
      <c r="P31" s="15"/>
      <c r="Q31" s="15"/>
      <c r="R31" s="15"/>
      <c r="S31" s="15"/>
      <c r="T31" s="15"/>
      <c r="U31" s="15"/>
      <c r="V31" s="15"/>
    </row>
    <row r="32" spans="1:22" s="13" customFormat="1" x14ac:dyDescent="0.3">
      <c r="A32" s="293"/>
      <c r="B32" s="294" t="s">
        <v>71</v>
      </c>
      <c r="C32" s="295"/>
      <c r="D32" s="296"/>
      <c r="E32" s="288">
        <f>+E31+C32-D32</f>
        <v>200292.86629744447</v>
      </c>
      <c r="F32" s="15"/>
      <c r="G32" s="101"/>
      <c r="H32" s="102"/>
      <c r="I32" s="103"/>
      <c r="J32" s="104"/>
      <c r="K32" s="137"/>
      <c r="L32" s="138"/>
      <c r="M32" s="268">
        <v>34518.57</v>
      </c>
      <c r="N32" s="269"/>
      <c r="O32" s="15"/>
      <c r="P32" s="15"/>
      <c r="Q32" s="15"/>
      <c r="R32" s="15"/>
      <c r="S32" s="15"/>
      <c r="T32" s="15"/>
      <c r="U32" s="15"/>
      <c r="V32" s="15"/>
    </row>
    <row r="33" spans="1:22" s="13" customFormat="1" x14ac:dyDescent="0.3">
      <c r="A33" s="62"/>
      <c r="B33" s="123" t="s">
        <v>88</v>
      </c>
      <c r="C33" s="18"/>
      <c r="D33" s="51">
        <v>30222</v>
      </c>
      <c r="E33" s="288">
        <f t="shared" si="2"/>
        <v>170070.86629744447</v>
      </c>
      <c r="F33" s="15"/>
      <c r="G33" s="101"/>
      <c r="H33" s="102"/>
      <c r="I33" s="103"/>
      <c r="J33" s="104"/>
      <c r="K33" s="137"/>
      <c r="L33" s="138"/>
      <c r="M33" s="268"/>
      <c r="N33" s="269"/>
      <c r="O33" s="15"/>
      <c r="P33" s="15"/>
      <c r="Q33" s="15"/>
      <c r="R33" s="15"/>
      <c r="S33" s="15"/>
      <c r="T33" s="15"/>
      <c r="U33" s="15"/>
      <c r="V33" s="15"/>
    </row>
    <row r="34" spans="1:22" s="13" customFormat="1" x14ac:dyDescent="0.3">
      <c r="A34" s="62"/>
      <c r="B34" s="124" t="s">
        <v>89</v>
      </c>
      <c r="C34" s="18"/>
      <c r="D34" s="51">
        <v>113712</v>
      </c>
      <c r="E34" s="288">
        <f t="shared" si="2"/>
        <v>56358.866297444474</v>
      </c>
      <c r="F34" s="15"/>
      <c r="G34" s="101"/>
      <c r="H34" s="102"/>
      <c r="I34" s="103"/>
      <c r="J34" s="104"/>
      <c r="K34" s="137"/>
      <c r="L34" s="138"/>
      <c r="M34" s="268"/>
      <c r="N34" s="269"/>
      <c r="O34" s="15"/>
      <c r="P34" s="15"/>
      <c r="Q34" s="15"/>
      <c r="R34" s="15"/>
      <c r="S34" s="15"/>
      <c r="T34" s="15"/>
      <c r="U34" s="15"/>
      <c r="V34" s="15"/>
    </row>
    <row r="35" spans="1:22" s="13" customFormat="1" x14ac:dyDescent="0.3">
      <c r="A35" s="62"/>
      <c r="B35" s="124" t="s">
        <v>69</v>
      </c>
      <c r="C35" s="18"/>
      <c r="D35" s="51">
        <v>1648</v>
      </c>
      <c r="E35" s="288">
        <f t="shared" si="2"/>
        <v>54710.866297444474</v>
      </c>
      <c r="F35" s="15"/>
      <c r="G35" s="101"/>
      <c r="H35" s="102"/>
      <c r="I35" s="103"/>
      <c r="J35" s="104"/>
      <c r="K35" s="137"/>
      <c r="L35" s="138"/>
      <c r="M35" s="268"/>
      <c r="N35" s="269"/>
      <c r="O35" s="15"/>
      <c r="P35" s="15"/>
      <c r="Q35" s="15"/>
      <c r="R35" s="15"/>
      <c r="S35" s="15"/>
      <c r="T35" s="15"/>
      <c r="U35" s="15"/>
      <c r="V35" s="15"/>
    </row>
    <row r="36" spans="1:22" s="13" customFormat="1" x14ac:dyDescent="0.3">
      <c r="A36" s="284">
        <v>44820</v>
      </c>
      <c r="B36" s="285" t="s">
        <v>38</v>
      </c>
      <c r="C36" s="286">
        <v>18930.45</v>
      </c>
      <c r="D36" s="287"/>
      <c r="E36" s="288">
        <f t="shared" si="2"/>
        <v>73641.316297444471</v>
      </c>
      <c r="F36" s="15"/>
      <c r="G36" s="101"/>
      <c r="H36" s="102"/>
      <c r="I36" s="103"/>
      <c r="J36" s="104"/>
      <c r="K36" s="137"/>
      <c r="L36" s="138"/>
      <c r="M36" s="268"/>
      <c r="N36" s="269"/>
      <c r="O36" s="15"/>
      <c r="P36" s="15"/>
      <c r="Q36" s="15"/>
      <c r="R36" s="15"/>
      <c r="S36" s="15"/>
      <c r="T36" s="15"/>
      <c r="U36" s="15"/>
      <c r="V36" s="15"/>
    </row>
    <row r="37" spans="1:22" s="13" customFormat="1" x14ac:dyDescent="0.3">
      <c r="A37" s="284">
        <v>44820</v>
      </c>
      <c r="B37" s="285" t="s">
        <v>34</v>
      </c>
      <c r="C37" s="286">
        <v>18930.45</v>
      </c>
      <c r="D37" s="287"/>
      <c r="E37" s="288">
        <f t="shared" si="2"/>
        <v>92571.766297444468</v>
      </c>
      <c r="F37" s="15"/>
      <c r="G37" s="101"/>
      <c r="H37" s="102"/>
      <c r="I37" s="103"/>
      <c r="J37" s="104"/>
      <c r="K37" s="137"/>
      <c r="L37" s="138"/>
      <c r="M37" s="268"/>
      <c r="N37" s="269"/>
      <c r="O37" s="15"/>
      <c r="P37" s="15"/>
      <c r="Q37" s="15"/>
      <c r="R37" s="15"/>
      <c r="S37" s="15"/>
      <c r="T37" s="15"/>
      <c r="U37" s="15"/>
      <c r="V37" s="15"/>
    </row>
    <row r="38" spans="1:22" s="13" customFormat="1" x14ac:dyDescent="0.3">
      <c r="A38" s="284">
        <v>44823</v>
      </c>
      <c r="B38" s="285" t="s">
        <v>79</v>
      </c>
      <c r="C38" s="286">
        <v>32812.78</v>
      </c>
      <c r="D38" s="287"/>
      <c r="E38" s="288">
        <f t="shared" si="2"/>
        <v>125384.54629744447</v>
      </c>
      <c r="F38" s="60"/>
      <c r="G38" s="101"/>
      <c r="H38" s="102"/>
      <c r="I38" s="103"/>
      <c r="J38" s="104"/>
      <c r="K38" s="137"/>
      <c r="L38" s="138"/>
      <c r="M38" s="268"/>
      <c r="N38" s="269"/>
      <c r="O38" s="15"/>
      <c r="P38" s="15"/>
      <c r="Q38" s="15"/>
      <c r="R38" s="15"/>
      <c r="S38" s="15"/>
      <c r="T38" s="15"/>
      <c r="U38" s="15"/>
      <c r="V38" s="15"/>
    </row>
    <row r="39" spans="1:22" s="13" customFormat="1" x14ac:dyDescent="0.3">
      <c r="A39" s="284"/>
      <c r="B39" s="285"/>
      <c r="C39" s="286"/>
      <c r="D39" s="287"/>
      <c r="E39" s="288">
        <f t="shared" si="2"/>
        <v>125384.54629744447</v>
      </c>
      <c r="F39" s="60"/>
      <c r="G39" s="101"/>
      <c r="H39" s="102"/>
      <c r="I39" s="103"/>
      <c r="J39" s="104"/>
      <c r="K39" s="137"/>
      <c r="L39" s="138"/>
      <c r="M39" s="268"/>
      <c r="N39" s="269"/>
      <c r="O39" s="15"/>
      <c r="P39" s="15"/>
      <c r="Q39" s="15"/>
      <c r="R39" s="15"/>
      <c r="S39" s="15"/>
      <c r="T39" s="15"/>
      <c r="U39" s="15"/>
      <c r="V39" s="15"/>
    </row>
    <row r="40" spans="1:22" s="13" customFormat="1" x14ac:dyDescent="0.3">
      <c r="A40" s="284"/>
      <c r="B40" s="285"/>
      <c r="C40" s="286"/>
      <c r="D40" s="287"/>
      <c r="E40" s="288">
        <f t="shared" si="2"/>
        <v>125384.54629744447</v>
      </c>
      <c r="F40" s="60"/>
      <c r="G40" s="101"/>
      <c r="H40" s="102"/>
      <c r="I40" s="103"/>
      <c r="J40" s="104"/>
      <c r="K40" s="137"/>
      <c r="L40" s="138"/>
      <c r="M40" s="268"/>
      <c r="N40" s="269"/>
      <c r="O40" s="15"/>
      <c r="P40" s="15"/>
      <c r="Q40" s="15"/>
      <c r="R40" s="15"/>
      <c r="S40" s="15"/>
      <c r="T40" s="15"/>
      <c r="U40" s="15"/>
      <c r="V40" s="15"/>
    </row>
    <row r="41" spans="1:22" s="13" customFormat="1" x14ac:dyDescent="0.3">
      <c r="A41" s="284"/>
      <c r="B41" s="285"/>
      <c r="C41" s="286"/>
      <c r="D41" s="287"/>
      <c r="E41" s="288">
        <f t="shared" si="2"/>
        <v>125384.54629744447</v>
      </c>
      <c r="F41" s="60"/>
      <c r="G41" s="101"/>
      <c r="H41" s="102"/>
      <c r="I41" s="103"/>
      <c r="J41" s="104"/>
      <c r="K41" s="137"/>
      <c r="L41" s="138"/>
      <c r="M41" s="268"/>
      <c r="N41" s="269"/>
      <c r="O41" s="15"/>
      <c r="P41" s="15"/>
      <c r="Q41" s="15"/>
      <c r="R41" s="15"/>
      <c r="S41" s="15"/>
      <c r="T41" s="15"/>
      <c r="U41" s="15"/>
      <c r="V41" s="15"/>
    </row>
    <row r="42" spans="1:22" s="13" customFormat="1" x14ac:dyDescent="0.3">
      <c r="A42" s="284"/>
      <c r="B42" s="285"/>
      <c r="C42" s="286"/>
      <c r="D42" s="287"/>
      <c r="E42" s="288">
        <f t="shared" si="2"/>
        <v>125384.54629744447</v>
      </c>
      <c r="F42" s="60"/>
      <c r="G42" s="101"/>
      <c r="H42" s="102"/>
      <c r="I42" s="103"/>
      <c r="J42" s="104"/>
      <c r="K42" s="137"/>
      <c r="L42" s="138"/>
      <c r="M42" s="268"/>
      <c r="N42" s="269"/>
      <c r="O42" s="15"/>
      <c r="P42" s="15"/>
      <c r="Q42" s="15"/>
      <c r="R42" s="15"/>
      <c r="S42" s="15"/>
      <c r="T42" s="15"/>
      <c r="U42" s="15"/>
      <c r="V42" s="15"/>
    </row>
    <row r="43" spans="1:22" s="13" customFormat="1" x14ac:dyDescent="0.3">
      <c r="A43" s="284"/>
      <c r="B43" s="285"/>
      <c r="C43" s="286"/>
      <c r="D43" s="287"/>
      <c r="E43" s="288">
        <f t="shared" si="2"/>
        <v>125384.54629744447</v>
      </c>
      <c r="F43" s="15"/>
      <c r="G43" s="101"/>
      <c r="H43" s="102"/>
      <c r="I43" s="103"/>
      <c r="J43" s="104"/>
      <c r="K43" s="137"/>
      <c r="L43" s="138"/>
      <c r="M43" s="268"/>
      <c r="N43" s="269"/>
      <c r="O43" s="15"/>
      <c r="P43" s="15"/>
      <c r="Q43" s="15"/>
      <c r="R43" s="15"/>
      <c r="S43" s="15"/>
      <c r="T43" s="15"/>
      <c r="U43" s="15"/>
      <c r="V43" s="15"/>
    </row>
    <row r="44" spans="1:22" s="13" customFormat="1" x14ac:dyDescent="0.3">
      <c r="A44" s="284"/>
      <c r="B44" s="285"/>
      <c r="C44" s="286"/>
      <c r="D44" s="287"/>
      <c r="E44" s="288">
        <f t="shared" si="2"/>
        <v>125384.54629744447</v>
      </c>
      <c r="F44" s="15"/>
      <c r="G44" s="101"/>
      <c r="H44" s="102"/>
      <c r="I44" s="103"/>
      <c r="J44" s="104"/>
      <c r="K44" s="137"/>
      <c r="L44" s="138"/>
      <c r="M44" s="268"/>
      <c r="N44" s="269"/>
      <c r="O44" s="15"/>
      <c r="P44" s="15"/>
      <c r="Q44" s="15"/>
      <c r="R44" s="15"/>
      <c r="S44" s="15"/>
      <c r="T44" s="15"/>
      <c r="U44" s="15"/>
      <c r="V44" s="15"/>
    </row>
    <row r="45" spans="1:22" s="13" customFormat="1" x14ac:dyDescent="0.3">
      <c r="A45" s="284"/>
      <c r="B45" s="285"/>
      <c r="C45" s="286"/>
      <c r="D45" s="287"/>
      <c r="E45" s="288">
        <f t="shared" si="2"/>
        <v>125384.54629744447</v>
      </c>
      <c r="F45" s="60"/>
      <c r="G45" s="101"/>
      <c r="H45" s="102"/>
      <c r="I45" s="103"/>
      <c r="J45" s="104"/>
      <c r="K45" s="137"/>
      <c r="L45" s="138"/>
      <c r="M45" s="268"/>
      <c r="N45" s="269"/>
      <c r="O45" s="15"/>
      <c r="P45" s="15"/>
      <c r="Q45" s="15"/>
      <c r="R45" s="15"/>
      <c r="S45" s="15"/>
      <c r="T45" s="15"/>
      <c r="U45" s="15"/>
      <c r="V45" s="15"/>
    </row>
    <row r="46" spans="1:22" s="13" customFormat="1" x14ac:dyDescent="0.3">
      <c r="A46" s="284"/>
      <c r="B46" s="285"/>
      <c r="C46" s="286"/>
      <c r="D46" s="287"/>
      <c r="E46" s="288">
        <f t="shared" si="2"/>
        <v>125384.54629744447</v>
      </c>
      <c r="F46" s="15"/>
      <c r="G46" s="101"/>
      <c r="H46" s="102"/>
      <c r="I46" s="103"/>
      <c r="J46" s="104"/>
      <c r="K46" s="137"/>
      <c r="L46" s="138"/>
      <c r="M46" s="268"/>
      <c r="N46" s="269"/>
      <c r="O46" s="15"/>
      <c r="P46" s="15"/>
      <c r="Q46" s="15"/>
      <c r="R46" s="15"/>
      <c r="S46" s="15"/>
      <c r="T46" s="15"/>
      <c r="U46" s="15"/>
      <c r="V46" s="15"/>
    </row>
    <row r="47" spans="1:22" s="13" customFormat="1" hidden="1" x14ac:dyDescent="0.3">
      <c r="A47" s="284"/>
      <c r="B47" s="285"/>
      <c r="C47" s="286"/>
      <c r="D47" s="287"/>
      <c r="E47" s="288">
        <f t="shared" si="2"/>
        <v>125384.54629744447</v>
      </c>
      <c r="F47" s="15"/>
      <c r="G47" s="101"/>
      <c r="H47" s="102"/>
      <c r="I47" s="103"/>
      <c r="J47" s="104"/>
      <c r="K47" s="137"/>
      <c r="L47" s="138"/>
      <c r="M47" s="268"/>
      <c r="N47" s="269"/>
      <c r="O47" s="15"/>
      <c r="P47" s="15"/>
      <c r="Q47" s="15"/>
      <c r="R47" s="15"/>
      <c r="S47" s="15"/>
      <c r="T47" s="15"/>
      <c r="U47" s="15"/>
      <c r="V47" s="15"/>
    </row>
    <row r="48" spans="1:22" s="13" customFormat="1" hidden="1" x14ac:dyDescent="0.3">
      <c r="A48" s="284"/>
      <c r="B48" s="285"/>
      <c r="C48" s="286"/>
      <c r="D48" s="287"/>
      <c r="E48" s="288">
        <f t="shared" si="2"/>
        <v>125384.54629744447</v>
      </c>
      <c r="F48" s="60"/>
      <c r="G48" s="101"/>
      <c r="H48" s="102"/>
      <c r="I48" s="103"/>
      <c r="J48" s="104"/>
      <c r="K48" s="137"/>
      <c r="L48" s="138"/>
      <c r="M48" s="268"/>
      <c r="N48" s="269"/>
      <c r="O48" s="15"/>
      <c r="P48" s="15"/>
      <c r="Q48" s="15"/>
      <c r="R48" s="15"/>
      <c r="S48" s="15"/>
      <c r="T48" s="15"/>
      <c r="U48" s="15"/>
      <c r="V48" s="15"/>
    </row>
    <row r="49" spans="1:22" s="13" customFormat="1" hidden="1" x14ac:dyDescent="0.3">
      <c r="A49" s="284"/>
      <c r="B49" s="285"/>
      <c r="C49" s="286"/>
      <c r="D49" s="287"/>
      <c r="E49" s="288">
        <f t="shared" si="2"/>
        <v>125384.54629744447</v>
      </c>
      <c r="F49" s="15"/>
      <c r="G49" s="101"/>
      <c r="H49" s="102"/>
      <c r="I49" s="103"/>
      <c r="J49" s="104"/>
      <c r="K49" s="137"/>
      <c r="L49" s="138"/>
      <c r="M49" s="268"/>
      <c r="N49" s="269"/>
      <c r="O49" s="15"/>
      <c r="P49" s="15"/>
      <c r="Q49" s="15"/>
      <c r="R49" s="15"/>
      <c r="S49" s="15"/>
      <c r="T49" s="15"/>
      <c r="U49" s="15"/>
      <c r="V49" s="15"/>
    </row>
    <row r="50" spans="1:22" s="13" customFormat="1" hidden="1" x14ac:dyDescent="0.3">
      <c r="A50" s="284"/>
      <c r="B50" s="285"/>
      <c r="C50" s="286"/>
      <c r="D50" s="287"/>
      <c r="E50" s="288">
        <f t="shared" si="2"/>
        <v>125384.54629744447</v>
      </c>
      <c r="F50" s="15"/>
      <c r="G50" s="101"/>
      <c r="H50" s="102"/>
      <c r="I50" s="103"/>
      <c r="J50" s="104"/>
      <c r="K50" s="137"/>
      <c r="L50" s="138"/>
      <c r="M50" s="268"/>
      <c r="N50" s="269"/>
      <c r="O50" s="15"/>
      <c r="P50" s="15"/>
      <c r="Q50" s="15"/>
      <c r="R50" s="15"/>
      <c r="S50" s="15"/>
      <c r="T50" s="15"/>
      <c r="U50" s="15"/>
      <c r="V50" s="15"/>
    </row>
    <row r="51" spans="1:22" s="13" customFormat="1" hidden="1" x14ac:dyDescent="0.3">
      <c r="A51" s="284"/>
      <c r="B51" s="285"/>
      <c r="C51" s="286"/>
      <c r="D51" s="287"/>
      <c r="E51" s="288">
        <f t="shared" si="2"/>
        <v>125384.54629744447</v>
      </c>
      <c r="F51" s="15"/>
      <c r="G51" s="101"/>
      <c r="H51" s="102"/>
      <c r="I51" s="103"/>
      <c r="J51" s="104"/>
      <c r="K51" s="137"/>
      <c r="L51" s="138"/>
      <c r="M51" s="268"/>
      <c r="N51" s="269"/>
      <c r="O51" s="15"/>
      <c r="P51" s="15"/>
      <c r="Q51" s="15"/>
      <c r="R51" s="15"/>
      <c r="S51" s="15"/>
      <c r="T51" s="15"/>
      <c r="U51" s="15"/>
      <c r="V51" s="15"/>
    </row>
    <row r="52" spans="1:22" s="13" customFormat="1" hidden="1" x14ac:dyDescent="0.3">
      <c r="A52" s="284"/>
      <c r="B52" s="285"/>
      <c r="C52" s="286"/>
      <c r="D52" s="287"/>
      <c r="E52" s="288">
        <f t="shared" si="2"/>
        <v>125384.54629744447</v>
      </c>
      <c r="F52" s="15"/>
      <c r="G52" s="101"/>
      <c r="H52" s="102"/>
      <c r="I52" s="103"/>
      <c r="J52" s="104"/>
      <c r="K52" s="137"/>
      <c r="L52" s="138"/>
      <c r="M52" s="268"/>
      <c r="N52" s="269"/>
      <c r="O52" s="15"/>
      <c r="P52" s="15"/>
      <c r="Q52" s="15"/>
      <c r="R52" s="15"/>
      <c r="S52" s="15"/>
      <c r="T52" s="15"/>
      <c r="U52" s="15"/>
      <c r="V52" s="15"/>
    </row>
    <row r="53" spans="1:22" s="13" customFormat="1" hidden="1" x14ac:dyDescent="0.3">
      <c r="A53" s="284"/>
      <c r="B53" s="285"/>
      <c r="C53" s="286"/>
      <c r="D53" s="287"/>
      <c r="E53" s="288">
        <f t="shared" si="2"/>
        <v>125384.54629744447</v>
      </c>
      <c r="F53" s="15"/>
      <c r="G53" s="101"/>
      <c r="H53" s="102"/>
      <c r="I53" s="103"/>
      <c r="J53" s="104"/>
      <c r="K53" s="137"/>
      <c r="L53" s="138"/>
      <c r="M53" s="268"/>
      <c r="N53" s="269"/>
      <c r="O53" s="15"/>
      <c r="P53" s="15"/>
      <c r="Q53" s="15"/>
      <c r="R53" s="15"/>
      <c r="S53" s="15"/>
      <c r="T53" s="15"/>
      <c r="U53" s="15"/>
      <c r="V53" s="15"/>
    </row>
    <row r="54" spans="1:22" s="13" customFormat="1" hidden="1" x14ac:dyDescent="0.3">
      <c r="A54" s="284"/>
      <c r="B54" s="285"/>
      <c r="C54" s="286"/>
      <c r="D54" s="287"/>
      <c r="E54" s="288">
        <f t="shared" si="2"/>
        <v>125384.54629744447</v>
      </c>
      <c r="F54" s="15"/>
      <c r="G54" s="101"/>
      <c r="H54" s="102"/>
      <c r="I54" s="103"/>
      <c r="J54" s="104"/>
      <c r="K54" s="137"/>
      <c r="L54" s="138"/>
      <c r="M54" s="268"/>
      <c r="N54" s="269"/>
      <c r="O54" s="15"/>
      <c r="P54" s="15"/>
      <c r="Q54" s="15"/>
      <c r="R54" s="15"/>
      <c r="S54" s="15"/>
      <c r="T54" s="15"/>
      <c r="U54" s="15"/>
      <c r="V54" s="15"/>
    </row>
    <row r="55" spans="1:22" s="13" customFormat="1" hidden="1" x14ac:dyDescent="0.3">
      <c r="A55" s="284"/>
      <c r="B55" s="285"/>
      <c r="C55" s="286"/>
      <c r="D55" s="287"/>
      <c r="E55" s="288">
        <f t="shared" si="2"/>
        <v>125384.54629744447</v>
      </c>
      <c r="F55" s="15"/>
      <c r="G55" s="101"/>
      <c r="H55" s="102"/>
      <c r="I55" s="103"/>
      <c r="J55" s="104"/>
      <c r="K55" s="137"/>
      <c r="L55" s="138"/>
      <c r="M55" s="268"/>
      <c r="N55" s="269"/>
      <c r="O55" s="15"/>
      <c r="P55" s="15"/>
      <c r="Q55" s="15"/>
      <c r="R55" s="15"/>
      <c r="S55" s="15"/>
      <c r="T55" s="15"/>
      <c r="U55" s="15"/>
      <c r="V55" s="15"/>
    </row>
    <row r="56" spans="1:22" s="13" customFormat="1" hidden="1" x14ac:dyDescent="0.3">
      <c r="A56" s="284"/>
      <c r="B56" s="285"/>
      <c r="C56" s="286"/>
      <c r="D56" s="287"/>
      <c r="E56" s="288">
        <f t="shared" si="2"/>
        <v>125384.54629744447</v>
      </c>
      <c r="F56" s="15"/>
      <c r="G56" s="101"/>
      <c r="H56" s="102"/>
      <c r="I56" s="103"/>
      <c r="J56" s="104"/>
      <c r="K56" s="137"/>
      <c r="L56" s="138"/>
      <c r="M56" s="268"/>
      <c r="N56" s="269"/>
      <c r="O56" s="15"/>
      <c r="P56" s="15"/>
      <c r="Q56" s="15"/>
      <c r="R56" s="15"/>
      <c r="S56" s="15"/>
      <c r="T56" s="15"/>
      <c r="U56" s="15"/>
      <c r="V56" s="15"/>
    </row>
    <row r="57" spans="1:22" s="13" customFormat="1" hidden="1" x14ac:dyDescent="0.3">
      <c r="A57" s="284"/>
      <c r="B57" s="285"/>
      <c r="C57" s="286"/>
      <c r="D57" s="287"/>
      <c r="E57" s="288">
        <f t="shared" si="2"/>
        <v>125384.54629744447</v>
      </c>
      <c r="F57" s="15"/>
      <c r="G57" s="101"/>
      <c r="H57" s="102"/>
      <c r="I57" s="103"/>
      <c r="J57" s="104"/>
      <c r="K57" s="137"/>
      <c r="L57" s="138"/>
      <c r="M57" s="268"/>
      <c r="N57" s="269"/>
      <c r="O57" s="15"/>
      <c r="P57" s="15"/>
      <c r="Q57" s="15"/>
      <c r="R57" s="15"/>
      <c r="S57" s="15"/>
      <c r="T57" s="15"/>
      <c r="U57" s="15"/>
      <c r="V57" s="15"/>
    </row>
    <row r="58" spans="1:22" s="13" customFormat="1" hidden="1" x14ac:dyDescent="0.3">
      <c r="A58" s="284"/>
      <c r="B58" s="285"/>
      <c r="C58" s="286"/>
      <c r="D58" s="287"/>
      <c r="E58" s="288">
        <f t="shared" si="2"/>
        <v>125384.54629744447</v>
      </c>
      <c r="F58" s="15"/>
      <c r="G58" s="101"/>
      <c r="H58" s="102"/>
      <c r="I58" s="103"/>
      <c r="J58" s="104"/>
      <c r="K58" s="137"/>
      <c r="L58" s="138"/>
      <c r="M58" s="268"/>
      <c r="N58" s="269"/>
      <c r="O58" s="15"/>
      <c r="P58" s="15"/>
      <c r="Q58" s="15"/>
      <c r="R58" s="15"/>
      <c r="S58" s="15"/>
      <c r="T58" s="15"/>
      <c r="U58" s="15"/>
      <c r="V58" s="15"/>
    </row>
    <row r="59" spans="1:22" s="13" customFormat="1" hidden="1" x14ac:dyDescent="0.3">
      <c r="A59" s="284"/>
      <c r="B59" s="285"/>
      <c r="C59" s="286"/>
      <c r="D59" s="287"/>
      <c r="E59" s="288">
        <f t="shared" si="2"/>
        <v>125384.54629744447</v>
      </c>
      <c r="G59" s="101"/>
      <c r="H59" s="102"/>
      <c r="I59" s="103"/>
      <c r="J59" s="104"/>
      <c r="K59" s="137"/>
      <c r="L59" s="138"/>
      <c r="M59" s="268"/>
      <c r="N59" s="269"/>
      <c r="O59" s="15"/>
      <c r="P59" s="15"/>
      <c r="Q59" s="15"/>
      <c r="R59" s="15"/>
      <c r="S59" s="15"/>
      <c r="T59" s="15"/>
      <c r="U59" s="15"/>
      <c r="V59" s="15"/>
    </row>
    <row r="60" spans="1:22" s="13" customFormat="1" hidden="1" x14ac:dyDescent="0.3">
      <c r="A60" s="284"/>
      <c r="B60" s="285"/>
      <c r="C60" s="286"/>
      <c r="D60" s="287"/>
      <c r="E60" s="288">
        <f>+E59+C60-D60</f>
        <v>125384.54629744447</v>
      </c>
      <c r="F60" s="15"/>
      <c r="G60" s="101"/>
      <c r="H60" s="102"/>
      <c r="I60" s="103"/>
      <c r="J60" s="104"/>
      <c r="K60" s="137"/>
      <c r="L60" s="138"/>
      <c r="M60" s="268"/>
      <c r="N60" s="269"/>
      <c r="O60" s="15"/>
      <c r="P60" s="15"/>
      <c r="Q60" s="15"/>
      <c r="R60" s="15"/>
      <c r="S60" s="15"/>
      <c r="T60" s="15"/>
      <c r="U60" s="15"/>
      <c r="V60" s="15"/>
    </row>
    <row r="61" spans="1:22" s="13" customFormat="1" hidden="1" x14ac:dyDescent="0.3">
      <c r="A61" s="284"/>
      <c r="B61" s="285"/>
      <c r="C61" s="286"/>
      <c r="D61" s="287"/>
      <c r="E61" s="288">
        <f t="shared" si="2"/>
        <v>125384.54629744447</v>
      </c>
      <c r="F61" s="15"/>
      <c r="G61" s="101"/>
      <c r="H61" s="102"/>
      <c r="I61" s="103"/>
      <c r="J61" s="104"/>
      <c r="K61" s="137"/>
      <c r="L61" s="138"/>
      <c r="M61" s="268"/>
      <c r="N61" s="269"/>
      <c r="O61" s="15"/>
      <c r="P61" s="15"/>
      <c r="Q61" s="15"/>
      <c r="R61" s="15"/>
      <c r="S61" s="15"/>
      <c r="T61" s="15"/>
      <c r="U61" s="15"/>
      <c r="V61" s="15"/>
    </row>
    <row r="62" spans="1:22" s="13" customFormat="1" hidden="1" x14ac:dyDescent="0.3">
      <c r="A62" s="284"/>
      <c r="B62" s="285"/>
      <c r="C62" s="286"/>
      <c r="D62" s="287"/>
      <c r="E62" s="288">
        <f t="shared" si="2"/>
        <v>125384.54629744447</v>
      </c>
      <c r="F62" s="15"/>
      <c r="G62" s="101"/>
      <c r="H62" s="102"/>
      <c r="I62" s="103"/>
      <c r="J62" s="104"/>
      <c r="K62" s="137"/>
      <c r="L62" s="138"/>
      <c r="M62" s="268"/>
      <c r="N62" s="269"/>
      <c r="O62" s="15"/>
      <c r="P62" s="15"/>
      <c r="Q62" s="15"/>
      <c r="R62" s="15"/>
      <c r="S62" s="15"/>
      <c r="T62" s="15"/>
      <c r="U62" s="15"/>
      <c r="V62" s="15"/>
    </row>
    <row r="63" spans="1:22" s="13" customFormat="1" hidden="1" x14ac:dyDescent="0.3">
      <c r="A63" s="284"/>
      <c r="B63" s="285"/>
      <c r="C63" s="286"/>
      <c r="D63" s="287"/>
      <c r="E63" s="288">
        <f t="shared" si="2"/>
        <v>125384.54629744447</v>
      </c>
      <c r="F63" s="15"/>
      <c r="G63" s="101"/>
      <c r="H63" s="102"/>
      <c r="I63" s="103"/>
      <c r="J63" s="104"/>
      <c r="K63" s="137"/>
      <c r="L63" s="138"/>
      <c r="M63" s="268"/>
      <c r="N63" s="269"/>
      <c r="O63" s="15"/>
      <c r="P63" s="15"/>
      <c r="Q63" s="15"/>
      <c r="R63" s="15"/>
      <c r="S63" s="15"/>
      <c r="T63" s="15"/>
      <c r="U63" s="15"/>
      <c r="V63" s="15"/>
    </row>
    <row r="64" spans="1:22" s="13" customFormat="1" hidden="1" x14ac:dyDescent="0.3">
      <c r="A64" s="284"/>
      <c r="B64" s="285"/>
      <c r="C64" s="286"/>
      <c r="D64" s="287"/>
      <c r="E64" s="288">
        <f>+E63+C64-D64</f>
        <v>125384.54629744447</v>
      </c>
      <c r="F64" s="15"/>
      <c r="G64" s="101"/>
      <c r="H64" s="102"/>
      <c r="I64" s="103"/>
      <c r="J64" s="104"/>
      <c r="K64" s="137"/>
      <c r="L64" s="138"/>
      <c r="M64" s="268"/>
      <c r="N64" s="269"/>
      <c r="O64" s="15"/>
      <c r="P64" s="15"/>
      <c r="Q64" s="15"/>
      <c r="R64" s="15"/>
      <c r="S64" s="15"/>
      <c r="T64" s="15"/>
      <c r="U64" s="15"/>
      <c r="V64" s="15"/>
    </row>
    <row r="65" spans="1:22" s="13" customFormat="1" hidden="1" x14ac:dyDescent="0.3">
      <c r="A65" s="284"/>
      <c r="B65" s="285"/>
      <c r="C65" s="286"/>
      <c r="D65" s="287"/>
      <c r="E65" s="288">
        <f t="shared" si="2"/>
        <v>125384.54629744447</v>
      </c>
      <c r="F65" s="15"/>
      <c r="G65" s="101"/>
      <c r="H65" s="102"/>
      <c r="I65" s="103"/>
      <c r="J65" s="104"/>
      <c r="K65" s="137"/>
      <c r="L65" s="138"/>
      <c r="M65" s="268"/>
      <c r="N65" s="269"/>
      <c r="O65" s="15"/>
      <c r="P65" s="15"/>
      <c r="Q65" s="15"/>
      <c r="R65" s="15"/>
      <c r="S65" s="15"/>
      <c r="T65" s="15"/>
      <c r="U65" s="15"/>
      <c r="V65" s="15"/>
    </row>
    <row r="66" spans="1:22" s="13" customFormat="1" hidden="1" x14ac:dyDescent="0.3">
      <c r="A66" s="284"/>
      <c r="B66" s="285"/>
      <c r="C66" s="286"/>
      <c r="D66" s="287"/>
      <c r="E66" s="288">
        <f>+E65+C66-D66</f>
        <v>125384.54629744447</v>
      </c>
      <c r="F66" s="15"/>
      <c r="G66" s="101"/>
      <c r="H66" s="102"/>
      <c r="I66" s="103"/>
      <c r="J66" s="104"/>
      <c r="K66" s="137"/>
      <c r="L66" s="138"/>
      <c r="M66" s="268"/>
      <c r="N66" s="269"/>
      <c r="O66" s="15"/>
      <c r="P66" s="15"/>
      <c r="Q66" s="15"/>
      <c r="R66" s="15"/>
      <c r="S66" s="15"/>
      <c r="T66" s="15"/>
      <c r="U66" s="15"/>
      <c r="V66" s="15"/>
    </row>
    <row r="67" spans="1:22" s="13" customFormat="1" hidden="1" x14ac:dyDescent="0.3">
      <c r="A67" s="284"/>
      <c r="B67" s="285"/>
      <c r="C67" s="286"/>
      <c r="D67" s="287"/>
      <c r="E67" s="288">
        <f>+E66+C67-D67</f>
        <v>125384.54629744447</v>
      </c>
      <c r="F67" s="15"/>
      <c r="G67" s="101"/>
      <c r="H67" s="102"/>
      <c r="I67" s="103"/>
      <c r="J67" s="104"/>
      <c r="K67" s="137"/>
      <c r="L67" s="138"/>
      <c r="M67" s="268"/>
      <c r="N67" s="269"/>
      <c r="O67" s="15"/>
      <c r="P67" s="15"/>
      <c r="Q67" s="15"/>
      <c r="R67" s="15"/>
      <c r="S67" s="15"/>
      <c r="T67" s="15"/>
      <c r="U67" s="15"/>
      <c r="V67" s="15"/>
    </row>
    <row r="68" spans="1:22" s="13" customFormat="1" hidden="1" x14ac:dyDescent="0.3">
      <c r="A68" s="284"/>
      <c r="B68" s="285"/>
      <c r="C68" s="286"/>
      <c r="D68" s="287"/>
      <c r="E68" s="288">
        <f>+E67+C68-D68</f>
        <v>125384.54629744447</v>
      </c>
      <c r="F68" s="15"/>
      <c r="G68" s="101"/>
      <c r="H68" s="102"/>
      <c r="I68" s="103"/>
      <c r="J68" s="104"/>
      <c r="K68" s="137"/>
      <c r="L68" s="138"/>
      <c r="M68" s="268"/>
      <c r="N68" s="269"/>
      <c r="O68" s="15"/>
      <c r="P68" s="15"/>
      <c r="Q68" s="15"/>
      <c r="R68" s="15"/>
      <c r="S68" s="15"/>
      <c r="T68" s="15"/>
      <c r="U68" s="15"/>
      <c r="V68" s="15"/>
    </row>
    <row r="69" spans="1:22" s="13" customFormat="1" hidden="1" x14ac:dyDescent="0.3">
      <c r="A69" s="284"/>
      <c r="B69" s="285"/>
      <c r="C69" s="286"/>
      <c r="D69" s="287"/>
      <c r="E69" s="288">
        <f>+E68+C69-D69</f>
        <v>125384.54629744447</v>
      </c>
      <c r="F69" s="15"/>
      <c r="G69" s="101"/>
      <c r="H69" s="102"/>
      <c r="I69" s="103"/>
      <c r="J69" s="104"/>
      <c r="K69" s="137"/>
      <c r="L69" s="138"/>
      <c r="M69" s="268"/>
      <c r="N69" s="269"/>
      <c r="O69" s="15"/>
      <c r="P69" s="15"/>
      <c r="Q69" s="15"/>
      <c r="R69" s="15"/>
      <c r="S69" s="15"/>
      <c r="T69" s="15"/>
      <c r="U69" s="15"/>
      <c r="V69" s="15"/>
    </row>
    <row r="70" spans="1:22" s="13" customFormat="1" x14ac:dyDescent="0.3">
      <c r="A70" s="284"/>
      <c r="B70" s="285"/>
      <c r="C70" s="286"/>
      <c r="D70" s="287"/>
      <c r="E70" s="288">
        <f>+E69+C70-D70</f>
        <v>125384.54629744447</v>
      </c>
      <c r="F70" s="15"/>
      <c r="G70" s="101"/>
      <c r="H70" s="102"/>
      <c r="I70" s="103"/>
      <c r="J70" s="104"/>
      <c r="K70" s="137"/>
      <c r="L70" s="138"/>
      <c r="M70" s="268"/>
      <c r="N70" s="269"/>
      <c r="O70" s="15"/>
      <c r="P70" s="15"/>
      <c r="Q70" s="15"/>
      <c r="R70" s="15"/>
      <c r="S70" s="15"/>
      <c r="T70" s="15"/>
      <c r="U70" s="15"/>
      <c r="V70" s="15"/>
    </row>
    <row r="71" spans="1:22" s="13" customFormat="1" hidden="1" x14ac:dyDescent="0.3">
      <c r="A71" s="284"/>
      <c r="B71" s="285"/>
      <c r="C71" s="286"/>
      <c r="D71" s="287"/>
      <c r="E71" s="288">
        <f t="shared" si="2"/>
        <v>125384.54629744447</v>
      </c>
      <c r="F71" s="15"/>
      <c r="G71" s="101"/>
      <c r="H71" s="102"/>
      <c r="I71" s="103"/>
      <c r="J71" s="104"/>
      <c r="K71" s="137"/>
      <c r="L71" s="138"/>
      <c r="M71" s="268"/>
      <c r="N71" s="269"/>
      <c r="O71" s="15"/>
      <c r="P71" s="15"/>
      <c r="Q71" s="15"/>
      <c r="R71" s="15"/>
      <c r="S71" s="15"/>
      <c r="T71" s="15"/>
      <c r="U71" s="15"/>
      <c r="V71" s="15"/>
    </row>
    <row r="72" spans="1:22" s="13" customFormat="1" hidden="1" x14ac:dyDescent="0.3">
      <c r="A72" s="284"/>
      <c r="B72" s="285"/>
      <c r="C72" s="286"/>
      <c r="D72" s="287"/>
      <c r="E72" s="288">
        <f t="shared" si="2"/>
        <v>125384.54629744447</v>
      </c>
      <c r="F72" s="15"/>
      <c r="G72" s="101"/>
      <c r="H72" s="102"/>
      <c r="I72" s="103"/>
      <c r="J72" s="104"/>
      <c r="K72" s="137"/>
      <c r="L72" s="138"/>
      <c r="M72" s="268"/>
      <c r="N72" s="269"/>
      <c r="O72" s="15"/>
      <c r="P72" s="15"/>
      <c r="Q72" s="15"/>
      <c r="R72" s="15"/>
      <c r="S72" s="15"/>
      <c r="T72" s="15"/>
      <c r="U72" s="15"/>
      <c r="V72" s="15"/>
    </row>
    <row r="73" spans="1:22" s="13" customFormat="1" hidden="1" x14ac:dyDescent="0.3">
      <c r="A73" s="284"/>
      <c r="B73" s="285"/>
      <c r="C73" s="286"/>
      <c r="D73" s="287"/>
      <c r="E73" s="288">
        <f t="shared" si="2"/>
        <v>125384.54629744447</v>
      </c>
      <c r="F73" s="15"/>
      <c r="G73" s="101"/>
      <c r="H73" s="102"/>
      <c r="I73" s="103"/>
      <c r="J73" s="104"/>
      <c r="K73" s="137"/>
      <c r="L73" s="138"/>
      <c r="M73" s="268"/>
      <c r="N73" s="269"/>
      <c r="O73" s="15"/>
      <c r="P73" s="15"/>
      <c r="Q73" s="15"/>
      <c r="R73" s="15"/>
      <c r="S73" s="15"/>
      <c r="T73" s="15"/>
      <c r="U73" s="15"/>
      <c r="V73" s="15"/>
    </row>
    <row r="74" spans="1:22" s="13" customFormat="1" hidden="1" x14ac:dyDescent="0.3">
      <c r="A74" s="284"/>
      <c r="B74" s="285"/>
      <c r="C74" s="286"/>
      <c r="D74" s="287"/>
      <c r="E74" s="288">
        <f t="shared" si="2"/>
        <v>125384.54629744447</v>
      </c>
      <c r="F74" s="15"/>
      <c r="G74" s="101"/>
      <c r="H74" s="102"/>
      <c r="I74" s="103"/>
      <c r="J74" s="104"/>
      <c r="K74" s="137"/>
      <c r="L74" s="138"/>
      <c r="M74" s="268"/>
      <c r="N74" s="269"/>
      <c r="O74" s="15"/>
      <c r="P74" s="15"/>
      <c r="Q74" s="15"/>
      <c r="R74" s="15"/>
      <c r="S74" s="15"/>
      <c r="T74" s="15"/>
      <c r="U74" s="15"/>
      <c r="V74" s="15"/>
    </row>
    <row r="75" spans="1:22" s="13" customFormat="1" hidden="1" x14ac:dyDescent="0.3">
      <c r="A75" s="284"/>
      <c r="B75" s="285"/>
      <c r="C75" s="286"/>
      <c r="D75" s="287"/>
      <c r="E75" s="288">
        <f t="shared" si="2"/>
        <v>125384.54629744447</v>
      </c>
      <c r="F75" s="15"/>
      <c r="G75" s="101"/>
      <c r="H75" s="102"/>
      <c r="I75" s="103"/>
      <c r="J75" s="104"/>
      <c r="K75" s="137"/>
      <c r="L75" s="138"/>
      <c r="M75" s="268"/>
      <c r="N75" s="269"/>
      <c r="O75" s="15"/>
      <c r="P75" s="15"/>
      <c r="Q75" s="15"/>
      <c r="R75" s="15"/>
      <c r="S75" s="15"/>
      <c r="T75" s="15"/>
      <c r="U75" s="15"/>
      <c r="V75" s="15"/>
    </row>
    <row r="76" spans="1:22" s="13" customFormat="1" hidden="1" x14ac:dyDescent="0.3">
      <c r="A76" s="284"/>
      <c r="B76" s="285"/>
      <c r="C76" s="286"/>
      <c r="D76" s="287"/>
      <c r="E76" s="288">
        <f t="shared" si="2"/>
        <v>125384.54629744447</v>
      </c>
      <c r="F76" s="15"/>
      <c r="G76" s="101"/>
      <c r="H76" s="102"/>
      <c r="I76" s="103"/>
      <c r="J76" s="104"/>
      <c r="K76" s="137"/>
      <c r="L76" s="138"/>
      <c r="M76" s="268"/>
      <c r="N76" s="269"/>
      <c r="O76" s="15"/>
      <c r="P76" s="15"/>
      <c r="Q76" s="15"/>
      <c r="R76" s="15"/>
      <c r="S76" s="15"/>
      <c r="T76" s="15"/>
      <c r="U76" s="15"/>
      <c r="V76" s="15"/>
    </row>
    <row r="77" spans="1:22" s="13" customFormat="1" hidden="1" x14ac:dyDescent="0.3">
      <c r="A77" s="284"/>
      <c r="B77" s="285"/>
      <c r="C77" s="286"/>
      <c r="D77" s="287"/>
      <c r="E77" s="288">
        <f t="shared" si="2"/>
        <v>125384.54629744447</v>
      </c>
      <c r="F77" s="15"/>
      <c r="G77" s="101"/>
      <c r="H77" s="102"/>
      <c r="I77" s="103"/>
      <c r="J77" s="104"/>
      <c r="K77" s="137"/>
      <c r="L77" s="138"/>
      <c r="M77" s="268"/>
      <c r="N77" s="269"/>
      <c r="O77" s="15"/>
      <c r="P77" s="15"/>
      <c r="Q77" s="15"/>
      <c r="R77" s="15"/>
      <c r="S77" s="15"/>
      <c r="T77" s="15"/>
      <c r="U77" s="15"/>
      <c r="V77" s="15"/>
    </row>
    <row r="78" spans="1:22" s="13" customFormat="1" hidden="1" x14ac:dyDescent="0.3">
      <c r="A78" s="284"/>
      <c r="B78" s="285"/>
      <c r="C78" s="286"/>
      <c r="D78" s="287"/>
      <c r="E78" s="288">
        <f t="shared" si="2"/>
        <v>125384.54629744447</v>
      </c>
      <c r="F78" s="15"/>
      <c r="G78" s="101"/>
      <c r="H78" s="102"/>
      <c r="I78" s="103"/>
      <c r="J78" s="104"/>
      <c r="K78" s="137"/>
      <c r="L78" s="138"/>
      <c r="M78" s="268"/>
      <c r="N78" s="269"/>
      <c r="O78" s="15"/>
      <c r="P78" s="15"/>
      <c r="Q78" s="15"/>
      <c r="R78" s="15"/>
      <c r="S78" s="15"/>
      <c r="T78" s="15"/>
      <c r="U78" s="15"/>
      <c r="V78" s="15"/>
    </row>
    <row r="79" spans="1:22" s="13" customFormat="1" hidden="1" x14ac:dyDescent="0.3">
      <c r="A79" s="284"/>
      <c r="B79" s="285"/>
      <c r="C79" s="286"/>
      <c r="D79" s="287"/>
      <c r="E79" s="288">
        <f t="shared" si="2"/>
        <v>125384.54629744447</v>
      </c>
      <c r="F79" s="15"/>
      <c r="G79" s="101"/>
      <c r="H79" s="102"/>
      <c r="I79" s="103"/>
      <c r="J79" s="104"/>
      <c r="K79" s="137"/>
      <c r="L79" s="138"/>
      <c r="M79" s="268"/>
      <c r="N79" s="269"/>
      <c r="O79" s="15"/>
      <c r="P79" s="15"/>
      <c r="Q79" s="15"/>
      <c r="R79" s="15"/>
      <c r="S79" s="15"/>
      <c r="T79" s="15"/>
      <c r="U79" s="15"/>
      <c r="V79" s="15"/>
    </row>
    <row r="80" spans="1:22" s="13" customFormat="1" hidden="1" x14ac:dyDescent="0.3">
      <c r="A80" s="284"/>
      <c r="B80" s="285"/>
      <c r="C80" s="286"/>
      <c r="D80" s="287"/>
      <c r="E80" s="288">
        <f t="shared" si="2"/>
        <v>125384.54629744447</v>
      </c>
      <c r="F80" s="15"/>
      <c r="G80" s="101"/>
      <c r="H80" s="102"/>
      <c r="I80" s="103"/>
      <c r="J80" s="104"/>
      <c r="K80" s="137"/>
      <c r="L80" s="138"/>
      <c r="M80" s="268"/>
      <c r="N80" s="269"/>
      <c r="O80" s="15"/>
      <c r="P80" s="15"/>
      <c r="Q80" s="15"/>
      <c r="R80" s="15"/>
      <c r="S80" s="15"/>
      <c r="T80" s="15"/>
      <c r="U80" s="15"/>
      <c r="V80" s="15"/>
    </row>
    <row r="81" spans="1:22" s="13" customFormat="1" hidden="1" x14ac:dyDescent="0.3">
      <c r="A81" s="284"/>
      <c r="B81" s="285"/>
      <c r="C81" s="286"/>
      <c r="D81" s="287"/>
      <c r="E81" s="288">
        <f t="shared" si="2"/>
        <v>125384.54629744447</v>
      </c>
      <c r="F81" s="15"/>
      <c r="G81" s="101"/>
      <c r="H81" s="102"/>
      <c r="I81" s="103"/>
      <c r="J81" s="104"/>
      <c r="K81" s="137"/>
      <c r="L81" s="138"/>
      <c r="M81" s="268"/>
      <c r="N81" s="269"/>
      <c r="O81" s="15"/>
      <c r="P81" s="15"/>
      <c r="Q81" s="15"/>
      <c r="R81" s="15"/>
      <c r="S81" s="15"/>
      <c r="T81" s="15"/>
      <c r="U81" s="15"/>
      <c r="V81" s="15"/>
    </row>
    <row r="82" spans="1:22" s="13" customFormat="1" hidden="1" x14ac:dyDescent="0.3">
      <c r="A82" s="284"/>
      <c r="B82" s="285"/>
      <c r="C82" s="286"/>
      <c r="D82" s="287"/>
      <c r="E82" s="288">
        <f t="shared" si="2"/>
        <v>125384.54629744447</v>
      </c>
      <c r="F82" s="15"/>
      <c r="G82" s="101"/>
      <c r="H82" s="216"/>
      <c r="I82" s="103"/>
      <c r="J82" s="104"/>
      <c r="K82" s="137"/>
      <c r="L82" s="138"/>
      <c r="M82" s="268"/>
      <c r="N82" s="269"/>
      <c r="O82" s="15"/>
      <c r="P82" s="15"/>
      <c r="Q82" s="15"/>
      <c r="R82" s="15"/>
      <c r="S82" s="15"/>
      <c r="T82" s="15"/>
      <c r="U82" s="15"/>
      <c r="V82" s="15"/>
    </row>
    <row r="83" spans="1:22" s="13" customFormat="1" hidden="1" x14ac:dyDescent="0.3">
      <c r="A83" s="284"/>
      <c r="B83" s="285"/>
      <c r="C83" s="286"/>
      <c r="D83" s="287"/>
      <c r="E83" s="288">
        <f t="shared" si="2"/>
        <v>125384.54629744447</v>
      </c>
      <c r="F83" s="15"/>
      <c r="G83" s="101"/>
      <c r="H83" s="102"/>
      <c r="I83" s="103"/>
      <c r="J83" s="104"/>
      <c r="K83" s="137"/>
      <c r="L83" s="138"/>
      <c r="M83" s="268"/>
      <c r="N83" s="269"/>
      <c r="O83" s="15"/>
      <c r="P83" s="15"/>
      <c r="Q83" s="15"/>
      <c r="R83" s="15"/>
      <c r="S83" s="15"/>
      <c r="T83" s="15"/>
      <c r="U83" s="15"/>
      <c r="V83" s="15"/>
    </row>
    <row r="84" spans="1:22" s="13" customFormat="1" hidden="1" x14ac:dyDescent="0.3">
      <c r="A84" s="284"/>
      <c r="B84" s="285"/>
      <c r="C84" s="286"/>
      <c r="D84" s="287"/>
      <c r="E84" s="288">
        <f t="shared" si="2"/>
        <v>125384.54629744447</v>
      </c>
      <c r="F84" s="15"/>
      <c r="G84" s="101"/>
      <c r="H84" s="102"/>
      <c r="I84" s="103"/>
      <c r="J84" s="104"/>
      <c r="K84" s="137"/>
      <c r="L84" s="138"/>
      <c r="M84" s="268"/>
      <c r="N84" s="269"/>
      <c r="O84" s="15"/>
      <c r="P84" s="15"/>
      <c r="Q84" s="15"/>
      <c r="R84" s="15"/>
      <c r="S84" s="15"/>
      <c r="T84" s="15"/>
      <c r="U84" s="15"/>
      <c r="V84" s="15"/>
    </row>
    <row r="85" spans="1:22" s="13" customFormat="1" hidden="1" x14ac:dyDescent="0.3">
      <c r="A85" s="284"/>
      <c r="B85" s="285"/>
      <c r="C85" s="286"/>
      <c r="D85" s="287"/>
      <c r="E85" s="288">
        <f t="shared" si="2"/>
        <v>125384.54629744447</v>
      </c>
      <c r="F85" s="15"/>
      <c r="G85" s="101"/>
      <c r="H85" s="102"/>
      <c r="I85" s="103"/>
      <c r="J85" s="104"/>
      <c r="K85" s="137"/>
      <c r="L85" s="138"/>
      <c r="M85" s="268"/>
      <c r="N85" s="269"/>
      <c r="O85" s="15"/>
      <c r="P85" s="15"/>
      <c r="Q85" s="15"/>
      <c r="R85" s="15"/>
      <c r="S85" s="15"/>
      <c r="T85" s="15"/>
      <c r="U85" s="15"/>
      <c r="V85" s="15"/>
    </row>
    <row r="86" spans="1:22" s="13" customFormat="1" hidden="1" x14ac:dyDescent="0.3">
      <c r="A86" s="284"/>
      <c r="B86" s="285"/>
      <c r="C86" s="286"/>
      <c r="D86" s="287"/>
      <c r="E86" s="288">
        <f t="shared" ref="E86:E108" si="3">+E85+C86-D86</f>
        <v>125384.54629744447</v>
      </c>
      <c r="F86" s="15"/>
      <c r="G86" s="101"/>
      <c r="H86" s="102"/>
      <c r="I86" s="103"/>
      <c r="J86" s="104"/>
      <c r="K86" s="137"/>
      <c r="L86" s="138"/>
      <c r="M86" s="268"/>
      <c r="N86" s="269"/>
      <c r="O86" s="15"/>
      <c r="P86" s="15"/>
      <c r="Q86" s="15"/>
      <c r="R86" s="15"/>
      <c r="S86" s="15"/>
      <c r="T86" s="15"/>
      <c r="U86" s="15"/>
      <c r="V86" s="15"/>
    </row>
    <row r="87" spans="1:22" s="13" customFormat="1" hidden="1" x14ac:dyDescent="0.3">
      <c r="A87" s="284"/>
      <c r="B87" s="285"/>
      <c r="C87" s="286"/>
      <c r="D87" s="287"/>
      <c r="E87" s="288">
        <f t="shared" si="3"/>
        <v>125384.54629744447</v>
      </c>
      <c r="F87" s="15"/>
      <c r="G87" s="101"/>
      <c r="H87" s="102"/>
      <c r="I87" s="103"/>
      <c r="J87" s="104"/>
      <c r="K87" s="137"/>
      <c r="L87" s="138"/>
      <c r="M87" s="268"/>
      <c r="N87" s="269"/>
      <c r="O87" s="15"/>
      <c r="P87" s="15"/>
      <c r="Q87" s="15"/>
      <c r="R87" s="15"/>
      <c r="S87" s="15"/>
      <c r="T87" s="15"/>
      <c r="U87" s="15"/>
      <c r="V87" s="15"/>
    </row>
    <row r="88" spans="1:22" s="13" customFormat="1" hidden="1" x14ac:dyDescent="0.3">
      <c r="A88" s="284"/>
      <c r="B88" s="285"/>
      <c r="C88" s="286"/>
      <c r="D88" s="287"/>
      <c r="E88" s="288">
        <f t="shared" si="3"/>
        <v>125384.54629744447</v>
      </c>
      <c r="F88" s="15"/>
      <c r="G88" s="101"/>
      <c r="H88" s="102"/>
      <c r="I88" s="103"/>
      <c r="J88" s="104"/>
      <c r="K88" s="137"/>
      <c r="L88" s="138"/>
      <c r="M88" s="268"/>
      <c r="N88" s="269"/>
      <c r="O88" s="15"/>
      <c r="P88" s="15"/>
      <c r="Q88" s="15"/>
      <c r="R88" s="15"/>
      <c r="S88" s="15"/>
      <c r="T88" s="15"/>
      <c r="U88" s="15"/>
      <c r="V88" s="15"/>
    </row>
    <row r="89" spans="1:22" s="13" customFormat="1" hidden="1" x14ac:dyDescent="0.3">
      <c r="A89" s="284"/>
      <c r="B89" s="285"/>
      <c r="C89" s="286"/>
      <c r="D89" s="287"/>
      <c r="E89" s="288">
        <f t="shared" si="3"/>
        <v>125384.54629744447</v>
      </c>
      <c r="F89" s="15"/>
      <c r="G89" s="101"/>
      <c r="H89" s="102"/>
      <c r="I89" s="103"/>
      <c r="J89" s="104"/>
      <c r="K89" s="137"/>
      <c r="L89" s="138"/>
      <c r="M89" s="268"/>
      <c r="N89" s="269"/>
      <c r="O89" s="15"/>
      <c r="P89" s="15"/>
      <c r="Q89" s="15"/>
      <c r="R89" s="15"/>
      <c r="S89" s="15"/>
      <c r="T89" s="15"/>
      <c r="U89" s="15"/>
      <c r="V89" s="15"/>
    </row>
    <row r="90" spans="1:22" s="13" customFormat="1" hidden="1" x14ac:dyDescent="0.3">
      <c r="A90" s="284"/>
      <c r="B90" s="285"/>
      <c r="C90" s="286"/>
      <c r="D90" s="287"/>
      <c r="E90" s="288">
        <f t="shared" si="3"/>
        <v>125384.54629744447</v>
      </c>
      <c r="F90" s="15"/>
      <c r="G90" s="101"/>
      <c r="H90" s="102"/>
      <c r="I90" s="103"/>
      <c r="J90" s="104"/>
      <c r="K90" s="137"/>
      <c r="L90" s="138"/>
      <c r="M90" s="268"/>
      <c r="N90" s="269"/>
      <c r="O90" s="15"/>
      <c r="P90" s="15"/>
      <c r="Q90" s="15"/>
      <c r="R90" s="15"/>
      <c r="S90" s="15"/>
      <c r="T90" s="15"/>
      <c r="U90" s="15"/>
      <c r="V90" s="15"/>
    </row>
    <row r="91" spans="1:22" s="13" customFormat="1" x14ac:dyDescent="0.3">
      <c r="A91" s="284"/>
      <c r="B91" s="285"/>
      <c r="C91" s="286"/>
      <c r="D91" s="287"/>
      <c r="E91" s="288">
        <f t="shared" si="3"/>
        <v>125384.54629744447</v>
      </c>
      <c r="F91" s="15"/>
      <c r="G91" s="101"/>
      <c r="H91" s="102"/>
      <c r="I91" s="103"/>
      <c r="J91" s="104"/>
      <c r="K91" s="137"/>
      <c r="L91" s="138"/>
      <c r="M91" s="268"/>
      <c r="N91" s="269"/>
      <c r="O91" s="15"/>
      <c r="P91" s="15"/>
      <c r="Q91" s="15"/>
      <c r="R91" s="15"/>
      <c r="S91" s="15"/>
      <c r="T91" s="15"/>
      <c r="U91" s="15"/>
      <c r="V91" s="15"/>
    </row>
    <row r="92" spans="1:22" s="13" customFormat="1" hidden="1" x14ac:dyDescent="0.3">
      <c r="A92" s="284"/>
      <c r="B92" s="285"/>
      <c r="C92" s="286"/>
      <c r="D92" s="287"/>
      <c r="E92" s="288">
        <f t="shared" si="3"/>
        <v>125384.54629744447</v>
      </c>
      <c r="F92" s="15"/>
      <c r="G92" s="101"/>
      <c r="H92" s="102"/>
      <c r="I92" s="103"/>
      <c r="J92" s="104"/>
      <c r="K92" s="137"/>
      <c r="L92" s="138"/>
      <c r="M92" s="268"/>
      <c r="N92" s="269"/>
      <c r="O92" s="15"/>
      <c r="P92" s="15"/>
      <c r="Q92" s="15"/>
      <c r="R92" s="15"/>
      <c r="S92" s="15"/>
      <c r="T92" s="15"/>
      <c r="U92" s="15"/>
      <c r="V92" s="15"/>
    </row>
    <row r="93" spans="1:22" s="13" customFormat="1" hidden="1" x14ac:dyDescent="0.3">
      <c r="A93" s="284"/>
      <c r="B93" s="285"/>
      <c r="C93" s="286"/>
      <c r="D93" s="287"/>
      <c r="E93" s="288">
        <f t="shared" si="3"/>
        <v>125384.54629744447</v>
      </c>
      <c r="F93" s="15"/>
      <c r="G93" s="101"/>
      <c r="H93" s="102"/>
      <c r="I93" s="103"/>
      <c r="J93" s="104"/>
      <c r="K93" s="137"/>
      <c r="L93" s="138"/>
      <c r="M93" s="268"/>
      <c r="N93" s="269"/>
      <c r="O93" s="15"/>
      <c r="P93" s="15"/>
      <c r="Q93" s="15"/>
      <c r="R93" s="15"/>
      <c r="S93" s="15"/>
      <c r="T93" s="15"/>
      <c r="U93" s="15"/>
      <c r="V93" s="15"/>
    </row>
    <row r="94" spans="1:22" s="13" customFormat="1" hidden="1" x14ac:dyDescent="0.3">
      <c r="A94" s="284"/>
      <c r="B94" s="285"/>
      <c r="C94" s="286"/>
      <c r="D94" s="287"/>
      <c r="E94" s="288">
        <f t="shared" si="3"/>
        <v>125384.54629744447</v>
      </c>
      <c r="F94" s="15"/>
      <c r="G94" s="101"/>
      <c r="H94" s="102"/>
      <c r="I94" s="103"/>
      <c r="J94" s="104"/>
      <c r="K94" s="137"/>
      <c r="L94" s="138"/>
      <c r="M94" s="268"/>
      <c r="N94" s="269"/>
      <c r="O94" s="15"/>
      <c r="P94" s="15"/>
      <c r="Q94" s="15"/>
      <c r="R94" s="15"/>
      <c r="S94" s="15"/>
      <c r="T94" s="15"/>
      <c r="U94" s="15"/>
      <c r="V94" s="15"/>
    </row>
    <row r="95" spans="1:22" s="13" customFormat="1" hidden="1" x14ac:dyDescent="0.3">
      <c r="A95" s="284"/>
      <c r="B95" s="285"/>
      <c r="C95" s="286"/>
      <c r="D95" s="287"/>
      <c r="E95" s="288">
        <f t="shared" si="3"/>
        <v>125384.54629744447</v>
      </c>
      <c r="F95" s="15"/>
      <c r="G95" s="101"/>
      <c r="H95" s="102"/>
      <c r="I95" s="103"/>
      <c r="J95" s="104"/>
      <c r="K95" s="137"/>
      <c r="L95" s="138"/>
      <c r="M95" s="268"/>
      <c r="N95" s="269"/>
      <c r="O95" s="15"/>
      <c r="P95" s="15"/>
      <c r="Q95" s="15"/>
      <c r="R95" s="15"/>
      <c r="S95" s="15"/>
      <c r="T95" s="15"/>
      <c r="U95" s="15"/>
      <c r="V95" s="15"/>
    </row>
    <row r="96" spans="1:22" s="13" customFormat="1" hidden="1" x14ac:dyDescent="0.3">
      <c r="A96" s="284"/>
      <c r="B96" s="285"/>
      <c r="C96" s="286"/>
      <c r="D96" s="287"/>
      <c r="E96" s="288">
        <f t="shared" si="3"/>
        <v>125384.54629744447</v>
      </c>
      <c r="F96" s="15"/>
      <c r="G96" s="101"/>
      <c r="H96" s="102"/>
      <c r="I96" s="103"/>
      <c r="J96" s="104"/>
      <c r="K96" s="137"/>
      <c r="L96" s="138"/>
      <c r="M96" s="268"/>
      <c r="N96" s="269"/>
      <c r="O96" s="15"/>
      <c r="P96" s="15"/>
      <c r="Q96" s="15"/>
      <c r="R96" s="15"/>
      <c r="S96" s="15"/>
      <c r="T96" s="15"/>
      <c r="U96" s="15"/>
      <c r="V96" s="15"/>
    </row>
    <row r="97" spans="1:22" s="13" customFormat="1" hidden="1" x14ac:dyDescent="0.3">
      <c r="A97" s="284"/>
      <c r="B97" s="285"/>
      <c r="C97" s="286"/>
      <c r="D97" s="287"/>
      <c r="E97" s="288">
        <f t="shared" si="3"/>
        <v>125384.54629744447</v>
      </c>
      <c r="F97" s="15"/>
      <c r="G97" s="101"/>
      <c r="H97" s="102"/>
      <c r="I97" s="103"/>
      <c r="J97" s="104"/>
      <c r="K97" s="137"/>
      <c r="L97" s="138"/>
      <c r="M97" s="268"/>
      <c r="N97" s="269"/>
      <c r="O97" s="15"/>
      <c r="P97" s="15"/>
      <c r="Q97" s="15"/>
      <c r="R97" s="15"/>
      <c r="S97" s="15"/>
      <c r="T97" s="15"/>
      <c r="U97" s="15"/>
      <c r="V97" s="15"/>
    </row>
    <row r="98" spans="1:22" s="13" customFormat="1" hidden="1" x14ac:dyDescent="0.3">
      <c r="A98" s="284"/>
      <c r="B98" s="285"/>
      <c r="C98" s="286"/>
      <c r="D98" s="287"/>
      <c r="E98" s="288">
        <f t="shared" si="3"/>
        <v>125384.54629744447</v>
      </c>
      <c r="F98" s="15"/>
      <c r="G98" s="101"/>
      <c r="H98" s="102"/>
      <c r="I98" s="103"/>
      <c r="J98" s="104"/>
      <c r="K98" s="137"/>
      <c r="L98" s="138"/>
      <c r="M98" s="268"/>
      <c r="N98" s="269"/>
      <c r="O98" s="15"/>
      <c r="P98" s="15"/>
      <c r="Q98" s="15"/>
      <c r="R98" s="15"/>
      <c r="S98" s="15"/>
      <c r="T98" s="15"/>
      <c r="U98" s="15"/>
      <c r="V98" s="15"/>
    </row>
    <row r="99" spans="1:22" s="13" customFormat="1" hidden="1" x14ac:dyDescent="0.3">
      <c r="A99" s="284"/>
      <c r="B99" s="285"/>
      <c r="C99" s="286"/>
      <c r="D99" s="287"/>
      <c r="E99" s="288">
        <f t="shared" si="3"/>
        <v>125384.54629744447</v>
      </c>
      <c r="F99" s="15"/>
      <c r="G99" s="101"/>
      <c r="H99" s="102"/>
      <c r="I99" s="103"/>
      <c r="J99" s="104"/>
      <c r="K99" s="137"/>
      <c r="L99" s="138"/>
      <c r="M99" s="268"/>
      <c r="N99" s="269"/>
      <c r="O99" s="15"/>
      <c r="P99" s="15"/>
      <c r="Q99" s="15"/>
      <c r="R99" s="15"/>
      <c r="S99" s="15"/>
      <c r="T99" s="15"/>
      <c r="U99" s="15"/>
      <c r="V99" s="15"/>
    </row>
    <row r="100" spans="1:22" s="13" customFormat="1" hidden="1" x14ac:dyDescent="0.3">
      <c r="A100" s="284"/>
      <c r="B100" s="285"/>
      <c r="C100" s="286"/>
      <c r="D100" s="287"/>
      <c r="E100" s="288">
        <f t="shared" si="3"/>
        <v>125384.54629744447</v>
      </c>
      <c r="F100" s="15"/>
      <c r="G100" s="101"/>
      <c r="H100" s="102"/>
      <c r="I100" s="103"/>
      <c r="J100" s="104"/>
      <c r="K100" s="137"/>
      <c r="L100" s="138"/>
      <c r="M100" s="268"/>
      <c r="N100" s="269"/>
      <c r="O100" s="15"/>
      <c r="P100" s="15"/>
      <c r="Q100" s="15"/>
      <c r="R100" s="15"/>
      <c r="S100" s="15"/>
      <c r="T100" s="15"/>
      <c r="U100" s="15"/>
      <c r="V100" s="15"/>
    </row>
    <row r="101" spans="1:22" s="13" customFormat="1" hidden="1" x14ac:dyDescent="0.3">
      <c r="A101" s="284"/>
      <c r="B101" s="285"/>
      <c r="C101" s="286"/>
      <c r="D101" s="287"/>
      <c r="E101" s="288">
        <f t="shared" si="3"/>
        <v>125384.54629744447</v>
      </c>
      <c r="F101" s="15"/>
      <c r="G101" s="101"/>
      <c r="H101" s="102"/>
      <c r="I101" s="103"/>
      <c r="J101" s="104"/>
      <c r="K101" s="137"/>
      <c r="L101" s="138"/>
      <c r="M101" s="268"/>
      <c r="N101" s="269"/>
      <c r="O101" s="15"/>
      <c r="P101" s="15"/>
      <c r="Q101" s="15"/>
      <c r="R101" s="15"/>
      <c r="S101" s="15"/>
      <c r="T101" s="15"/>
      <c r="U101" s="15"/>
      <c r="V101" s="15"/>
    </row>
    <row r="102" spans="1:22" s="13" customFormat="1" hidden="1" x14ac:dyDescent="0.3">
      <c r="A102" s="284"/>
      <c r="B102" s="285"/>
      <c r="C102" s="286"/>
      <c r="D102" s="287"/>
      <c r="E102" s="288">
        <f t="shared" si="3"/>
        <v>125384.54629744447</v>
      </c>
      <c r="F102" s="15"/>
      <c r="G102" s="101"/>
      <c r="H102" s="102"/>
      <c r="I102" s="103"/>
      <c r="J102" s="104"/>
      <c r="K102" s="137"/>
      <c r="L102" s="138"/>
      <c r="M102" s="268"/>
      <c r="N102" s="269"/>
      <c r="O102" s="15"/>
      <c r="P102" s="15"/>
      <c r="Q102" s="15"/>
      <c r="R102" s="15"/>
      <c r="S102" s="15"/>
      <c r="T102" s="15"/>
      <c r="U102" s="15"/>
      <c r="V102" s="15"/>
    </row>
    <row r="103" spans="1:22" s="13" customFormat="1" hidden="1" x14ac:dyDescent="0.3">
      <c r="A103" s="284"/>
      <c r="B103" s="285"/>
      <c r="C103" s="286"/>
      <c r="D103" s="287"/>
      <c r="E103" s="288">
        <f t="shared" si="3"/>
        <v>125384.54629744447</v>
      </c>
      <c r="F103" s="15"/>
      <c r="G103" s="101"/>
      <c r="H103" s="102"/>
      <c r="I103" s="103"/>
      <c r="J103" s="104"/>
      <c r="K103" s="137"/>
      <c r="L103" s="138"/>
      <c r="M103" s="268"/>
      <c r="N103" s="269"/>
      <c r="O103" s="15"/>
      <c r="P103" s="15"/>
      <c r="Q103" s="15"/>
      <c r="R103" s="15"/>
      <c r="S103" s="15"/>
      <c r="T103" s="15"/>
      <c r="U103" s="15"/>
      <c r="V103" s="15"/>
    </row>
    <row r="104" spans="1:22" s="13" customFormat="1" hidden="1" x14ac:dyDescent="0.3">
      <c r="A104" s="284"/>
      <c r="B104" s="285"/>
      <c r="C104" s="286"/>
      <c r="D104" s="287"/>
      <c r="E104" s="288">
        <f t="shared" si="3"/>
        <v>125384.54629744447</v>
      </c>
      <c r="F104" s="15"/>
      <c r="G104" s="101"/>
      <c r="H104" s="102"/>
      <c r="I104" s="103"/>
      <c r="J104" s="104"/>
      <c r="K104" s="137"/>
      <c r="L104" s="138"/>
      <c r="M104" s="268"/>
      <c r="N104" s="269"/>
      <c r="O104" s="15"/>
      <c r="P104" s="15"/>
      <c r="Q104" s="15"/>
      <c r="R104" s="15"/>
      <c r="S104" s="15"/>
      <c r="T104" s="15"/>
      <c r="U104" s="15"/>
      <c r="V104" s="15"/>
    </row>
    <row r="105" spans="1:22" s="13" customFormat="1" hidden="1" x14ac:dyDescent="0.3">
      <c r="A105" s="284"/>
      <c r="B105" s="285"/>
      <c r="C105" s="286"/>
      <c r="D105" s="287"/>
      <c r="E105" s="288">
        <f t="shared" si="3"/>
        <v>125384.54629744447</v>
      </c>
      <c r="F105" s="15"/>
      <c r="G105" s="101"/>
      <c r="H105" s="102"/>
      <c r="I105" s="103"/>
      <c r="J105" s="104"/>
      <c r="K105" s="137"/>
      <c r="L105" s="138"/>
      <c r="M105" s="268"/>
      <c r="N105" s="269"/>
      <c r="O105" s="15"/>
      <c r="P105" s="15"/>
      <c r="Q105" s="15"/>
      <c r="R105" s="15"/>
      <c r="S105" s="15"/>
      <c r="T105" s="15"/>
      <c r="U105" s="15"/>
      <c r="V105" s="15"/>
    </row>
    <row r="106" spans="1:22" s="13" customFormat="1" hidden="1" x14ac:dyDescent="0.3">
      <c r="A106" s="284"/>
      <c r="B106" s="285"/>
      <c r="C106" s="286"/>
      <c r="D106" s="287"/>
      <c r="E106" s="288">
        <f t="shared" si="3"/>
        <v>125384.54629744447</v>
      </c>
      <c r="F106" s="15"/>
      <c r="G106" s="101"/>
      <c r="H106" s="102"/>
      <c r="I106" s="103"/>
      <c r="J106" s="104"/>
      <c r="K106" s="137"/>
      <c r="L106" s="138"/>
      <c r="M106" s="268"/>
      <c r="N106" s="269"/>
      <c r="O106" s="15"/>
      <c r="P106" s="15"/>
      <c r="Q106" s="15"/>
      <c r="R106" s="15"/>
      <c r="S106" s="15"/>
      <c r="T106" s="15"/>
      <c r="U106" s="15"/>
      <c r="V106" s="15"/>
    </row>
    <row r="107" spans="1:22" s="13" customFormat="1" hidden="1" x14ac:dyDescent="0.3">
      <c r="A107" s="284"/>
      <c r="B107" s="285"/>
      <c r="C107" s="286"/>
      <c r="D107" s="287"/>
      <c r="E107" s="288">
        <f t="shared" si="3"/>
        <v>125384.54629744447</v>
      </c>
      <c r="F107" s="15"/>
      <c r="G107" s="101"/>
      <c r="H107" s="102"/>
      <c r="I107" s="103"/>
      <c r="J107" s="104"/>
      <c r="K107" s="137"/>
      <c r="L107" s="138"/>
      <c r="M107" s="268"/>
      <c r="N107" s="269"/>
      <c r="O107" s="15"/>
      <c r="P107" s="15"/>
      <c r="Q107" s="15"/>
      <c r="R107" s="15"/>
      <c r="S107" s="15"/>
      <c r="T107" s="15"/>
      <c r="U107" s="15"/>
      <c r="V107" s="15"/>
    </row>
    <row r="108" spans="1:22" s="13" customFormat="1" hidden="1" x14ac:dyDescent="0.3">
      <c r="A108" s="284"/>
      <c r="B108" s="285"/>
      <c r="C108" s="286"/>
      <c r="D108" s="287"/>
      <c r="E108" s="288">
        <f t="shared" si="3"/>
        <v>125384.54629744447</v>
      </c>
      <c r="F108" s="15"/>
      <c r="G108" s="101"/>
      <c r="H108" s="102"/>
      <c r="I108" s="103"/>
      <c r="J108" s="104"/>
      <c r="K108" s="137"/>
      <c r="L108" s="138"/>
      <c r="M108" s="268"/>
      <c r="N108" s="269"/>
      <c r="O108" s="15"/>
      <c r="P108" s="15"/>
      <c r="Q108" s="15"/>
      <c r="R108" s="15"/>
      <c r="S108" s="15"/>
      <c r="T108" s="15"/>
      <c r="U108" s="15"/>
      <c r="V108" s="15"/>
    </row>
    <row r="109" spans="1:22" s="13" customFormat="1" hidden="1" x14ac:dyDescent="0.3">
      <c r="A109" s="284"/>
      <c r="B109" s="285"/>
      <c r="C109" s="286"/>
      <c r="D109" s="287"/>
      <c r="E109" s="288">
        <f t="shared" ref="E109:E208" si="4">+E108+C109-D109</f>
        <v>125384.54629744447</v>
      </c>
      <c r="F109" s="15"/>
      <c r="G109" s="101"/>
      <c r="H109" s="102"/>
      <c r="I109" s="103"/>
      <c r="J109" s="104"/>
      <c r="K109" s="137"/>
      <c r="L109" s="138"/>
      <c r="M109" s="268"/>
      <c r="N109" s="269"/>
      <c r="O109" s="15"/>
      <c r="P109" s="15"/>
      <c r="Q109" s="15"/>
      <c r="R109" s="15"/>
      <c r="S109" s="15"/>
      <c r="T109" s="15"/>
      <c r="U109" s="15"/>
      <c r="V109" s="15"/>
    </row>
    <row r="110" spans="1:22" s="13" customFormat="1" hidden="1" x14ac:dyDescent="0.3">
      <c r="A110" s="284"/>
      <c r="B110" s="285"/>
      <c r="C110" s="286"/>
      <c r="D110" s="287"/>
      <c r="E110" s="288">
        <f t="shared" si="4"/>
        <v>125384.54629744447</v>
      </c>
      <c r="F110" s="15"/>
      <c r="G110" s="101"/>
      <c r="H110" s="102"/>
      <c r="I110" s="103"/>
      <c r="J110" s="104"/>
      <c r="K110" s="137"/>
      <c r="L110" s="138"/>
      <c r="M110" s="268"/>
      <c r="N110" s="269"/>
      <c r="O110" s="15"/>
      <c r="P110" s="15"/>
      <c r="Q110" s="15"/>
      <c r="R110" s="15"/>
      <c r="S110" s="15"/>
      <c r="T110" s="15"/>
      <c r="U110" s="15"/>
      <c r="V110" s="15"/>
    </row>
    <row r="111" spans="1:22" s="13" customFormat="1" hidden="1" x14ac:dyDescent="0.3">
      <c r="A111" s="284"/>
      <c r="B111" s="285"/>
      <c r="C111" s="286"/>
      <c r="D111" s="287"/>
      <c r="E111" s="288">
        <f t="shared" si="4"/>
        <v>125384.54629744447</v>
      </c>
      <c r="F111" s="15"/>
      <c r="G111" s="101"/>
      <c r="H111" s="102"/>
      <c r="I111" s="103"/>
      <c r="J111" s="104"/>
      <c r="K111" s="137"/>
      <c r="L111" s="138"/>
      <c r="M111" s="268"/>
      <c r="N111" s="269"/>
      <c r="O111" s="15"/>
      <c r="P111" s="15"/>
      <c r="Q111" s="15"/>
      <c r="R111" s="15"/>
      <c r="S111" s="15"/>
      <c r="T111" s="15"/>
      <c r="U111" s="15"/>
      <c r="V111" s="15"/>
    </row>
    <row r="112" spans="1:22" s="13" customFormat="1" hidden="1" x14ac:dyDescent="0.3">
      <c r="A112" s="284"/>
      <c r="B112" s="285"/>
      <c r="C112" s="286"/>
      <c r="D112" s="287"/>
      <c r="E112" s="288">
        <f t="shared" si="4"/>
        <v>125384.54629744447</v>
      </c>
      <c r="F112" s="15"/>
      <c r="G112" s="101"/>
      <c r="H112" s="102"/>
      <c r="I112" s="103"/>
      <c r="J112" s="104"/>
      <c r="K112" s="137"/>
      <c r="L112" s="138"/>
      <c r="M112" s="268"/>
      <c r="N112" s="269"/>
      <c r="O112" s="15"/>
      <c r="P112" s="15"/>
      <c r="Q112" s="15"/>
      <c r="R112" s="15"/>
      <c r="S112" s="15"/>
      <c r="T112" s="15"/>
      <c r="U112" s="15"/>
      <c r="V112" s="15"/>
    </row>
    <row r="113" spans="1:22" s="13" customFormat="1" hidden="1" x14ac:dyDescent="0.3">
      <c r="A113" s="284"/>
      <c r="B113" s="285"/>
      <c r="C113" s="286"/>
      <c r="D113" s="287"/>
      <c r="E113" s="288">
        <f t="shared" si="4"/>
        <v>125384.54629744447</v>
      </c>
      <c r="F113" s="15"/>
      <c r="G113" s="101"/>
      <c r="H113" s="102"/>
      <c r="I113" s="103"/>
      <c r="J113" s="104"/>
      <c r="K113" s="137"/>
      <c r="L113" s="138"/>
      <c r="M113" s="268"/>
      <c r="N113" s="269"/>
      <c r="O113" s="15"/>
      <c r="P113" s="15"/>
      <c r="Q113" s="15"/>
      <c r="R113" s="15"/>
      <c r="S113" s="15"/>
      <c r="T113" s="15"/>
      <c r="U113" s="15"/>
      <c r="V113" s="15"/>
    </row>
    <row r="114" spans="1:22" s="13" customFormat="1" hidden="1" x14ac:dyDescent="0.3">
      <c r="A114" s="284"/>
      <c r="B114" s="285"/>
      <c r="C114" s="286"/>
      <c r="D114" s="287"/>
      <c r="E114" s="288">
        <f t="shared" si="4"/>
        <v>125384.54629744447</v>
      </c>
      <c r="F114" s="15"/>
      <c r="G114" s="101"/>
      <c r="H114" s="102"/>
      <c r="I114" s="103"/>
      <c r="J114" s="104"/>
      <c r="K114" s="137"/>
      <c r="L114" s="138"/>
      <c r="M114" s="268"/>
      <c r="N114" s="269"/>
      <c r="O114" s="15"/>
      <c r="P114" s="15"/>
      <c r="Q114" s="15"/>
      <c r="R114" s="15"/>
      <c r="S114" s="15"/>
      <c r="T114" s="15"/>
      <c r="U114" s="15"/>
      <c r="V114" s="15"/>
    </row>
    <row r="115" spans="1:22" s="13" customFormat="1" hidden="1" x14ac:dyDescent="0.3">
      <c r="A115" s="284"/>
      <c r="B115" s="285"/>
      <c r="C115" s="286"/>
      <c r="D115" s="287"/>
      <c r="E115" s="288">
        <f t="shared" si="4"/>
        <v>125384.54629744447</v>
      </c>
      <c r="F115" s="15"/>
      <c r="G115" s="101"/>
      <c r="H115" s="102"/>
      <c r="I115" s="103"/>
      <c r="J115" s="104"/>
      <c r="K115" s="137"/>
      <c r="L115" s="138"/>
      <c r="M115" s="268"/>
      <c r="N115" s="269"/>
      <c r="O115" s="15"/>
      <c r="P115" s="15"/>
      <c r="Q115" s="15"/>
      <c r="R115" s="15"/>
      <c r="S115" s="15"/>
      <c r="T115" s="15"/>
      <c r="U115" s="15"/>
      <c r="V115" s="15"/>
    </row>
    <row r="116" spans="1:22" s="13" customFormat="1" hidden="1" x14ac:dyDescent="0.3">
      <c r="A116" s="284"/>
      <c r="B116" s="285"/>
      <c r="C116" s="286"/>
      <c r="D116" s="287"/>
      <c r="E116" s="288">
        <f t="shared" si="4"/>
        <v>125384.54629744447</v>
      </c>
      <c r="F116" s="15"/>
      <c r="G116" s="101"/>
      <c r="H116" s="102"/>
      <c r="I116" s="103"/>
      <c r="J116" s="104"/>
      <c r="K116" s="137"/>
      <c r="L116" s="138"/>
      <c r="M116" s="268"/>
      <c r="N116" s="269"/>
      <c r="O116" s="15"/>
      <c r="P116" s="15"/>
      <c r="Q116" s="15"/>
      <c r="R116" s="15"/>
      <c r="S116" s="15"/>
      <c r="T116" s="15"/>
      <c r="U116" s="15"/>
      <c r="V116" s="15"/>
    </row>
    <row r="117" spans="1:22" s="13" customFormat="1" hidden="1" x14ac:dyDescent="0.3">
      <c r="A117" s="284"/>
      <c r="B117" s="285"/>
      <c r="C117" s="286"/>
      <c r="D117" s="287"/>
      <c r="E117" s="288">
        <f t="shared" si="4"/>
        <v>125384.54629744447</v>
      </c>
      <c r="F117" s="15"/>
      <c r="G117" s="101"/>
      <c r="H117" s="102"/>
      <c r="I117" s="103"/>
      <c r="J117" s="104"/>
      <c r="K117" s="137"/>
      <c r="L117" s="138"/>
      <c r="M117" s="268"/>
      <c r="N117" s="269"/>
      <c r="O117" s="15"/>
      <c r="P117" s="15"/>
      <c r="Q117" s="15"/>
      <c r="R117" s="15"/>
      <c r="S117" s="15"/>
      <c r="T117" s="15"/>
      <c r="U117" s="15"/>
      <c r="V117" s="15"/>
    </row>
    <row r="118" spans="1:22" s="13" customFormat="1" hidden="1" x14ac:dyDescent="0.3">
      <c r="A118" s="284"/>
      <c r="B118" s="285"/>
      <c r="C118" s="286"/>
      <c r="D118" s="287"/>
      <c r="E118" s="288">
        <f t="shared" si="4"/>
        <v>125384.54629744447</v>
      </c>
      <c r="F118" s="15"/>
      <c r="G118" s="101"/>
      <c r="H118" s="102"/>
      <c r="I118" s="103"/>
      <c r="J118" s="104"/>
      <c r="K118" s="137"/>
      <c r="L118" s="138"/>
      <c r="M118" s="268"/>
      <c r="N118" s="269"/>
      <c r="O118" s="15"/>
      <c r="P118" s="15"/>
      <c r="Q118" s="15"/>
      <c r="R118" s="15"/>
      <c r="S118" s="15"/>
      <c r="T118" s="15"/>
      <c r="U118" s="15"/>
      <c r="V118" s="15"/>
    </row>
    <row r="119" spans="1:22" s="13" customFormat="1" hidden="1" x14ac:dyDescent="0.3">
      <c r="A119" s="284"/>
      <c r="B119" s="285"/>
      <c r="C119" s="286"/>
      <c r="D119" s="287"/>
      <c r="E119" s="288">
        <f t="shared" si="4"/>
        <v>125384.54629744447</v>
      </c>
      <c r="F119" s="15"/>
      <c r="G119" s="101"/>
      <c r="H119" s="102"/>
      <c r="I119" s="103"/>
      <c r="J119" s="104"/>
      <c r="K119" s="137"/>
      <c r="L119" s="138"/>
      <c r="M119" s="268"/>
      <c r="N119" s="269"/>
      <c r="O119" s="15"/>
      <c r="P119" s="15"/>
      <c r="Q119" s="15"/>
      <c r="R119" s="15"/>
      <c r="S119" s="15"/>
      <c r="T119" s="15"/>
      <c r="U119" s="15"/>
      <c r="V119" s="15"/>
    </row>
    <row r="120" spans="1:22" s="13" customFormat="1" hidden="1" x14ac:dyDescent="0.3">
      <c r="A120" s="284"/>
      <c r="B120" s="285"/>
      <c r="C120" s="286"/>
      <c r="D120" s="287"/>
      <c r="E120" s="288">
        <f t="shared" si="4"/>
        <v>125384.54629744447</v>
      </c>
      <c r="F120" s="15"/>
      <c r="G120" s="101"/>
      <c r="H120" s="102"/>
      <c r="I120" s="103"/>
      <c r="J120" s="104"/>
      <c r="K120" s="137"/>
      <c r="L120" s="138"/>
      <c r="M120" s="268"/>
      <c r="N120" s="269"/>
      <c r="O120" s="15"/>
      <c r="P120" s="15"/>
      <c r="Q120" s="15"/>
      <c r="R120" s="15"/>
      <c r="S120" s="15"/>
      <c r="T120" s="15"/>
      <c r="U120" s="15"/>
      <c r="V120" s="15"/>
    </row>
    <row r="121" spans="1:22" s="13" customFormat="1" hidden="1" x14ac:dyDescent="0.3">
      <c r="A121" s="284"/>
      <c r="B121" s="285"/>
      <c r="C121" s="286"/>
      <c r="D121" s="287"/>
      <c r="E121" s="288">
        <f t="shared" si="4"/>
        <v>125384.54629744447</v>
      </c>
      <c r="F121" s="15"/>
      <c r="G121" s="101"/>
      <c r="H121" s="102"/>
      <c r="I121" s="103"/>
      <c r="J121" s="104"/>
      <c r="K121" s="137"/>
      <c r="L121" s="138"/>
      <c r="M121" s="268"/>
      <c r="N121" s="269"/>
      <c r="O121" s="15"/>
      <c r="P121" s="15"/>
      <c r="Q121" s="15"/>
      <c r="R121" s="15"/>
      <c r="S121" s="15"/>
      <c r="T121" s="15"/>
      <c r="U121" s="15"/>
      <c r="V121" s="15"/>
    </row>
    <row r="122" spans="1:22" s="13" customFormat="1" hidden="1" x14ac:dyDescent="0.3">
      <c r="A122" s="284"/>
      <c r="B122" s="285"/>
      <c r="C122" s="286"/>
      <c r="D122" s="287"/>
      <c r="E122" s="288">
        <f t="shared" si="4"/>
        <v>125384.54629744447</v>
      </c>
      <c r="F122" s="15"/>
      <c r="G122" s="101"/>
      <c r="H122" s="102"/>
      <c r="I122" s="103"/>
      <c r="J122" s="104"/>
      <c r="K122" s="137"/>
      <c r="L122" s="138"/>
      <c r="M122" s="268"/>
      <c r="N122" s="269"/>
      <c r="O122" s="15"/>
      <c r="P122" s="15"/>
      <c r="Q122" s="15"/>
      <c r="R122" s="15"/>
      <c r="S122" s="15"/>
      <c r="T122" s="15"/>
      <c r="U122" s="15"/>
      <c r="V122" s="15"/>
    </row>
    <row r="123" spans="1:22" s="13" customFormat="1" hidden="1" x14ac:dyDescent="0.3">
      <c r="A123" s="284"/>
      <c r="B123" s="285"/>
      <c r="C123" s="286"/>
      <c r="D123" s="287"/>
      <c r="E123" s="288">
        <f t="shared" si="4"/>
        <v>125384.54629744447</v>
      </c>
      <c r="F123" s="15"/>
      <c r="G123" s="101"/>
      <c r="H123" s="102"/>
      <c r="I123" s="103"/>
      <c r="J123" s="104"/>
      <c r="K123" s="137"/>
      <c r="L123" s="138"/>
      <c r="M123" s="268"/>
      <c r="N123" s="269"/>
      <c r="O123" s="15"/>
      <c r="P123" s="15"/>
      <c r="Q123" s="15"/>
      <c r="R123" s="15"/>
      <c r="S123" s="15"/>
      <c r="T123" s="15"/>
      <c r="U123" s="15"/>
      <c r="V123" s="15"/>
    </row>
    <row r="124" spans="1:22" s="13" customFormat="1" hidden="1" x14ac:dyDescent="0.3">
      <c r="A124" s="284"/>
      <c r="B124" s="285"/>
      <c r="C124" s="286"/>
      <c r="D124" s="287"/>
      <c r="E124" s="288">
        <f t="shared" si="4"/>
        <v>125384.54629744447</v>
      </c>
      <c r="F124" s="15"/>
      <c r="G124" s="101"/>
      <c r="H124" s="102"/>
      <c r="I124" s="103"/>
      <c r="J124" s="104"/>
      <c r="K124" s="137"/>
      <c r="L124" s="138"/>
      <c r="M124" s="268"/>
      <c r="N124" s="269"/>
      <c r="O124" s="15"/>
      <c r="P124" s="15"/>
      <c r="Q124" s="15"/>
      <c r="R124" s="15"/>
      <c r="S124" s="15"/>
      <c r="T124" s="15"/>
      <c r="U124" s="15"/>
      <c r="V124" s="15"/>
    </row>
    <row r="125" spans="1:22" s="13" customFormat="1" hidden="1" x14ac:dyDescent="0.3">
      <c r="A125" s="284"/>
      <c r="B125" s="285"/>
      <c r="C125" s="286"/>
      <c r="D125" s="287"/>
      <c r="E125" s="288">
        <f t="shared" si="4"/>
        <v>125384.54629744447</v>
      </c>
      <c r="F125" s="15"/>
      <c r="G125" s="101"/>
      <c r="H125" s="102"/>
      <c r="I125" s="103"/>
      <c r="J125" s="104"/>
      <c r="K125" s="137"/>
      <c r="L125" s="138"/>
      <c r="M125" s="268"/>
      <c r="N125" s="269"/>
      <c r="O125" s="15"/>
      <c r="P125" s="15"/>
      <c r="Q125" s="15"/>
      <c r="R125" s="15"/>
      <c r="S125" s="15"/>
      <c r="T125" s="15"/>
      <c r="U125" s="15"/>
      <c r="V125" s="15"/>
    </row>
    <row r="126" spans="1:22" s="13" customFormat="1" x14ac:dyDescent="0.3">
      <c r="A126" s="284"/>
      <c r="B126" s="285"/>
      <c r="C126" s="286"/>
      <c r="D126" s="287"/>
      <c r="E126" s="288">
        <f t="shared" si="4"/>
        <v>125384.54629744447</v>
      </c>
      <c r="F126" s="15"/>
      <c r="G126" s="101"/>
      <c r="H126" s="102"/>
      <c r="I126" s="103"/>
      <c r="J126" s="104"/>
      <c r="K126" s="137"/>
      <c r="L126" s="138"/>
      <c r="M126" s="268"/>
      <c r="N126" s="269"/>
      <c r="O126" s="15"/>
      <c r="P126" s="15"/>
      <c r="Q126" s="15"/>
      <c r="R126" s="15"/>
      <c r="S126" s="15"/>
      <c r="T126" s="15"/>
      <c r="U126" s="15"/>
      <c r="V126" s="15"/>
    </row>
    <row r="127" spans="1:22" s="13" customFormat="1" hidden="1" x14ac:dyDescent="0.3">
      <c r="A127" s="284"/>
      <c r="B127" s="285"/>
      <c r="C127" s="286"/>
      <c r="D127" s="287"/>
      <c r="E127" s="288">
        <f t="shared" si="4"/>
        <v>125384.54629744447</v>
      </c>
      <c r="F127" s="15"/>
      <c r="G127" s="101"/>
      <c r="H127" s="102"/>
      <c r="I127" s="103"/>
      <c r="J127" s="104"/>
      <c r="K127" s="137"/>
      <c r="L127" s="138"/>
      <c r="M127" s="268"/>
      <c r="N127" s="269"/>
      <c r="O127" s="15"/>
      <c r="P127" s="15"/>
      <c r="Q127" s="15"/>
      <c r="R127" s="15"/>
      <c r="S127" s="15"/>
      <c r="T127" s="15"/>
      <c r="U127" s="15"/>
      <c r="V127" s="15"/>
    </row>
    <row r="128" spans="1:22" s="13" customFormat="1" hidden="1" x14ac:dyDescent="0.3">
      <c r="A128" s="284"/>
      <c r="B128" s="285"/>
      <c r="C128" s="286"/>
      <c r="D128" s="287"/>
      <c r="E128" s="288">
        <f t="shared" si="4"/>
        <v>125384.54629744447</v>
      </c>
      <c r="F128" s="15"/>
      <c r="G128" s="101"/>
      <c r="H128" s="102"/>
      <c r="I128" s="103"/>
      <c r="J128" s="104"/>
      <c r="K128" s="137"/>
      <c r="L128" s="138"/>
      <c r="M128" s="268"/>
      <c r="N128" s="269"/>
      <c r="O128" s="15"/>
      <c r="P128" s="15"/>
      <c r="Q128" s="15"/>
      <c r="R128" s="15"/>
      <c r="S128" s="15"/>
      <c r="T128" s="15"/>
      <c r="U128" s="15"/>
      <c r="V128" s="15"/>
    </row>
    <row r="129" spans="1:22" s="13" customFormat="1" hidden="1" x14ac:dyDescent="0.3">
      <c r="A129" s="284"/>
      <c r="B129" s="285"/>
      <c r="C129" s="286"/>
      <c r="D129" s="287"/>
      <c r="E129" s="288">
        <f t="shared" si="4"/>
        <v>125384.54629744447</v>
      </c>
      <c r="F129" s="15"/>
      <c r="G129" s="101"/>
      <c r="H129" s="102"/>
      <c r="I129" s="103"/>
      <c r="J129" s="141"/>
      <c r="K129" s="137"/>
      <c r="L129" s="138"/>
      <c r="M129" s="268"/>
      <c r="N129" s="269"/>
      <c r="O129" s="15"/>
      <c r="P129" s="15"/>
      <c r="Q129" s="15"/>
      <c r="R129" s="15"/>
      <c r="S129" s="15"/>
      <c r="T129" s="15"/>
      <c r="U129" s="15"/>
      <c r="V129" s="15"/>
    </row>
    <row r="130" spans="1:22" s="13" customFormat="1" hidden="1" x14ac:dyDescent="0.3">
      <c r="A130" s="284"/>
      <c r="B130" s="285"/>
      <c r="C130" s="286"/>
      <c r="D130" s="287"/>
      <c r="E130" s="288">
        <f t="shared" si="4"/>
        <v>125384.54629744447</v>
      </c>
      <c r="F130" s="15"/>
      <c r="G130" s="101"/>
      <c r="H130" s="102"/>
      <c r="I130" s="103"/>
      <c r="J130" s="141"/>
      <c r="K130" s="137"/>
      <c r="L130" s="138"/>
      <c r="M130" s="268"/>
      <c r="N130" s="269"/>
      <c r="O130" s="15"/>
      <c r="P130" s="15"/>
      <c r="Q130" s="15"/>
      <c r="R130" s="15"/>
      <c r="S130" s="15"/>
      <c r="T130" s="15"/>
      <c r="U130" s="15"/>
      <c r="V130" s="15"/>
    </row>
    <row r="131" spans="1:22" s="13" customFormat="1" hidden="1" x14ac:dyDescent="0.3">
      <c r="A131" s="284"/>
      <c r="B131" s="285"/>
      <c r="C131" s="286"/>
      <c r="D131" s="287"/>
      <c r="E131" s="288">
        <f t="shared" si="4"/>
        <v>125384.54629744447</v>
      </c>
      <c r="F131" s="15"/>
      <c r="G131" s="101"/>
      <c r="H131" s="102"/>
      <c r="I131" s="103"/>
      <c r="J131" s="141"/>
      <c r="K131" s="137"/>
      <c r="L131" s="138"/>
      <c r="M131" s="268"/>
      <c r="N131" s="269"/>
      <c r="O131" s="15"/>
      <c r="P131" s="15"/>
      <c r="Q131" s="15"/>
      <c r="R131" s="15"/>
      <c r="S131" s="15"/>
      <c r="T131" s="15"/>
      <c r="U131" s="15"/>
      <c r="V131" s="15"/>
    </row>
    <row r="132" spans="1:22" s="13" customFormat="1" hidden="1" x14ac:dyDescent="0.3">
      <c r="A132" s="284"/>
      <c r="B132" s="285"/>
      <c r="C132" s="286"/>
      <c r="D132" s="287"/>
      <c r="E132" s="288">
        <f t="shared" si="4"/>
        <v>125384.54629744447</v>
      </c>
      <c r="F132" s="15"/>
      <c r="G132" s="101"/>
      <c r="H132" s="102"/>
      <c r="I132" s="103"/>
      <c r="J132" s="141"/>
      <c r="K132" s="137"/>
      <c r="L132" s="138"/>
      <c r="M132" s="268"/>
      <c r="N132" s="269"/>
      <c r="O132" s="15"/>
      <c r="P132" s="15"/>
      <c r="Q132" s="15"/>
      <c r="R132" s="15"/>
      <c r="S132" s="15"/>
      <c r="T132" s="15"/>
      <c r="U132" s="15"/>
      <c r="V132" s="15"/>
    </row>
    <row r="133" spans="1:22" s="13" customFormat="1" hidden="1" x14ac:dyDescent="0.3">
      <c r="A133" s="284"/>
      <c r="B133" s="285"/>
      <c r="C133" s="286"/>
      <c r="D133" s="287"/>
      <c r="E133" s="288">
        <f t="shared" si="4"/>
        <v>125384.54629744447</v>
      </c>
      <c r="F133" s="15"/>
      <c r="G133" s="101"/>
      <c r="H133" s="102"/>
      <c r="I133" s="103"/>
      <c r="J133" s="141"/>
      <c r="K133" s="137"/>
      <c r="L133" s="138"/>
      <c r="M133" s="268"/>
      <c r="N133" s="269"/>
      <c r="O133" s="15"/>
      <c r="P133" s="15"/>
      <c r="Q133" s="15"/>
      <c r="R133" s="15"/>
      <c r="S133" s="15"/>
      <c r="T133" s="15"/>
      <c r="U133" s="15"/>
      <c r="V133" s="15"/>
    </row>
    <row r="134" spans="1:22" s="13" customFormat="1" hidden="1" x14ac:dyDescent="0.3">
      <c r="A134" s="284"/>
      <c r="B134" s="285"/>
      <c r="C134" s="286"/>
      <c r="D134" s="287"/>
      <c r="E134" s="288">
        <f t="shared" si="4"/>
        <v>125384.54629744447</v>
      </c>
      <c r="F134" s="15"/>
      <c r="G134" s="101"/>
      <c r="H134" s="102"/>
      <c r="I134" s="103"/>
      <c r="J134" s="141"/>
      <c r="K134" s="137"/>
      <c r="L134" s="138"/>
      <c r="M134" s="268"/>
      <c r="N134" s="269"/>
      <c r="O134" s="15"/>
      <c r="P134" s="15"/>
      <c r="Q134" s="15"/>
      <c r="R134" s="15"/>
      <c r="S134" s="15"/>
      <c r="T134" s="15"/>
      <c r="U134" s="15"/>
      <c r="V134" s="15"/>
    </row>
    <row r="135" spans="1:22" s="13" customFormat="1" hidden="1" x14ac:dyDescent="0.3">
      <c r="A135" s="284"/>
      <c r="B135" s="285"/>
      <c r="C135" s="286"/>
      <c r="D135" s="287"/>
      <c r="E135" s="288">
        <f t="shared" si="4"/>
        <v>125384.54629744447</v>
      </c>
      <c r="F135" s="15"/>
      <c r="G135" s="101"/>
      <c r="H135" s="102"/>
      <c r="I135" s="103"/>
      <c r="J135" s="141"/>
      <c r="K135" s="137"/>
      <c r="L135" s="138"/>
      <c r="M135" s="268"/>
      <c r="N135" s="269"/>
      <c r="O135" s="15"/>
      <c r="P135" s="15"/>
      <c r="Q135" s="15"/>
      <c r="R135" s="15"/>
      <c r="S135" s="15"/>
      <c r="T135" s="15"/>
      <c r="U135" s="15"/>
      <c r="V135" s="15"/>
    </row>
    <row r="136" spans="1:22" s="13" customFormat="1" hidden="1" x14ac:dyDescent="0.3">
      <c r="A136" s="284"/>
      <c r="B136" s="285"/>
      <c r="C136" s="286"/>
      <c r="D136" s="287"/>
      <c r="E136" s="288">
        <f t="shared" si="4"/>
        <v>125384.54629744447</v>
      </c>
      <c r="F136" s="15"/>
      <c r="G136" s="101"/>
      <c r="H136" s="102"/>
      <c r="I136" s="103"/>
      <c r="J136" s="141"/>
      <c r="K136" s="137"/>
      <c r="L136" s="138"/>
      <c r="M136" s="268"/>
      <c r="N136" s="269"/>
      <c r="O136" s="15"/>
      <c r="P136" s="15"/>
      <c r="Q136" s="15"/>
      <c r="R136" s="15"/>
      <c r="S136" s="15"/>
      <c r="T136" s="15"/>
      <c r="U136" s="15"/>
      <c r="V136" s="15"/>
    </row>
    <row r="137" spans="1:22" s="13" customFormat="1" hidden="1" x14ac:dyDescent="0.3">
      <c r="A137" s="284"/>
      <c r="B137" s="285"/>
      <c r="C137" s="286"/>
      <c r="D137" s="287"/>
      <c r="E137" s="288">
        <f t="shared" si="4"/>
        <v>125384.54629744447</v>
      </c>
      <c r="F137" s="15"/>
      <c r="G137" s="101"/>
      <c r="H137" s="102"/>
      <c r="I137" s="103"/>
      <c r="J137" s="141"/>
      <c r="K137" s="137"/>
      <c r="L137" s="138"/>
      <c r="M137" s="268"/>
      <c r="N137" s="269"/>
      <c r="O137" s="15"/>
      <c r="P137" s="15"/>
      <c r="Q137" s="15"/>
      <c r="R137" s="15"/>
      <c r="S137" s="15"/>
      <c r="T137" s="15"/>
      <c r="U137" s="15"/>
      <c r="V137" s="15"/>
    </row>
    <row r="138" spans="1:22" s="13" customFormat="1" hidden="1" x14ac:dyDescent="0.3">
      <c r="A138" s="284"/>
      <c r="B138" s="285"/>
      <c r="C138" s="286"/>
      <c r="D138" s="287"/>
      <c r="E138" s="288">
        <f t="shared" si="4"/>
        <v>125384.54629744447</v>
      </c>
      <c r="F138" s="15"/>
      <c r="G138" s="101"/>
      <c r="H138" s="102"/>
      <c r="I138" s="103"/>
      <c r="J138" s="141"/>
      <c r="K138" s="137"/>
      <c r="L138" s="138"/>
      <c r="M138" s="268"/>
      <c r="N138" s="269"/>
      <c r="O138" s="15"/>
      <c r="P138" s="15"/>
      <c r="Q138" s="15"/>
      <c r="R138" s="15"/>
      <c r="S138" s="15"/>
      <c r="T138" s="15"/>
      <c r="U138" s="15"/>
      <c r="V138" s="15"/>
    </row>
    <row r="139" spans="1:22" s="13" customFormat="1" hidden="1" x14ac:dyDescent="0.3">
      <c r="A139" s="284"/>
      <c r="B139" s="285"/>
      <c r="C139" s="286"/>
      <c r="D139" s="287"/>
      <c r="E139" s="288">
        <f t="shared" si="4"/>
        <v>125384.54629744447</v>
      </c>
      <c r="F139" s="15"/>
      <c r="G139" s="101"/>
      <c r="H139" s="102"/>
      <c r="I139" s="103"/>
      <c r="J139" s="141"/>
      <c r="K139" s="137"/>
      <c r="L139" s="138"/>
      <c r="M139" s="268"/>
      <c r="N139" s="269"/>
      <c r="O139" s="15"/>
      <c r="P139" s="15"/>
      <c r="Q139" s="15"/>
      <c r="R139" s="15"/>
      <c r="S139" s="15"/>
      <c r="T139" s="15"/>
      <c r="U139" s="15"/>
      <c r="V139" s="15"/>
    </row>
    <row r="140" spans="1:22" s="13" customFormat="1" hidden="1" x14ac:dyDescent="0.3">
      <c r="A140" s="284"/>
      <c r="B140" s="285"/>
      <c r="C140" s="286"/>
      <c r="D140" s="287"/>
      <c r="E140" s="288">
        <f t="shared" si="4"/>
        <v>125384.54629744447</v>
      </c>
      <c r="F140" s="15"/>
      <c r="G140" s="101"/>
      <c r="H140" s="102"/>
      <c r="I140" s="103"/>
      <c r="J140" s="141"/>
      <c r="K140" s="137"/>
      <c r="L140" s="138"/>
      <c r="M140" s="268"/>
      <c r="N140" s="269"/>
      <c r="O140" s="15"/>
      <c r="P140" s="15"/>
      <c r="Q140" s="15"/>
      <c r="R140" s="15"/>
      <c r="S140" s="15"/>
      <c r="T140" s="15"/>
      <c r="U140" s="15"/>
      <c r="V140" s="15"/>
    </row>
    <row r="141" spans="1:22" s="13" customFormat="1" hidden="1" x14ac:dyDescent="0.3">
      <c r="A141" s="284"/>
      <c r="B141" s="285"/>
      <c r="C141" s="286"/>
      <c r="D141" s="287"/>
      <c r="E141" s="288">
        <f t="shared" si="4"/>
        <v>125384.54629744447</v>
      </c>
      <c r="F141" s="15"/>
      <c r="G141" s="101"/>
      <c r="H141" s="102"/>
      <c r="I141" s="103"/>
      <c r="J141" s="141"/>
      <c r="K141" s="137"/>
      <c r="L141" s="138"/>
      <c r="M141" s="268"/>
      <c r="N141" s="269"/>
      <c r="O141" s="15"/>
      <c r="P141" s="15"/>
      <c r="Q141" s="15"/>
      <c r="R141" s="15"/>
      <c r="S141" s="15"/>
      <c r="T141" s="15"/>
      <c r="U141" s="15"/>
      <c r="V141" s="15"/>
    </row>
    <row r="142" spans="1:22" s="13" customFormat="1" hidden="1" x14ac:dyDescent="0.3">
      <c r="A142" s="284"/>
      <c r="B142" s="285"/>
      <c r="C142" s="286"/>
      <c r="D142" s="287"/>
      <c r="E142" s="288">
        <f t="shared" si="4"/>
        <v>125384.54629744447</v>
      </c>
      <c r="F142" s="15"/>
      <c r="G142" s="101"/>
      <c r="H142" s="102"/>
      <c r="I142" s="103"/>
      <c r="J142" s="141"/>
      <c r="K142" s="137"/>
      <c r="L142" s="138"/>
      <c r="M142" s="268"/>
      <c r="N142" s="269"/>
      <c r="O142" s="15"/>
      <c r="P142" s="15"/>
      <c r="Q142" s="15"/>
      <c r="R142" s="15"/>
      <c r="S142" s="15"/>
      <c r="T142" s="15"/>
      <c r="U142" s="15"/>
      <c r="V142" s="15"/>
    </row>
    <row r="143" spans="1:22" s="13" customFormat="1" hidden="1" x14ac:dyDescent="0.3">
      <c r="A143" s="284"/>
      <c r="B143" s="285"/>
      <c r="C143" s="286"/>
      <c r="D143" s="287"/>
      <c r="E143" s="288">
        <f t="shared" si="4"/>
        <v>125384.54629744447</v>
      </c>
      <c r="F143" s="15"/>
      <c r="G143" s="101"/>
      <c r="H143" s="102"/>
      <c r="I143" s="103"/>
      <c r="J143" s="141"/>
      <c r="K143" s="137"/>
      <c r="L143" s="138"/>
      <c r="M143" s="268"/>
      <c r="N143" s="269"/>
      <c r="O143" s="15"/>
      <c r="P143" s="15"/>
      <c r="Q143" s="15"/>
      <c r="R143" s="15"/>
      <c r="S143" s="15"/>
      <c r="T143" s="15"/>
      <c r="U143" s="15"/>
      <c r="V143" s="15"/>
    </row>
    <row r="144" spans="1:22" s="13" customFormat="1" hidden="1" x14ac:dyDescent="0.3">
      <c r="A144" s="284"/>
      <c r="B144" s="285"/>
      <c r="C144" s="286"/>
      <c r="D144" s="287"/>
      <c r="E144" s="288">
        <f t="shared" si="4"/>
        <v>125384.54629744447</v>
      </c>
      <c r="F144" s="15"/>
      <c r="G144" s="101"/>
      <c r="H144" s="102"/>
      <c r="I144" s="103"/>
      <c r="J144" s="141"/>
      <c r="K144" s="137"/>
      <c r="L144" s="138"/>
      <c r="M144" s="268"/>
      <c r="N144" s="269"/>
      <c r="O144" s="15"/>
      <c r="P144" s="15"/>
      <c r="Q144" s="15"/>
      <c r="R144" s="15"/>
      <c r="S144" s="15"/>
      <c r="T144" s="15"/>
      <c r="U144" s="15"/>
      <c r="V144" s="15"/>
    </row>
    <row r="145" spans="1:22" s="13" customFormat="1" hidden="1" x14ac:dyDescent="0.3">
      <c r="A145" s="284"/>
      <c r="B145" s="285"/>
      <c r="C145" s="286"/>
      <c r="D145" s="287"/>
      <c r="E145" s="288">
        <f t="shared" si="4"/>
        <v>125384.54629744447</v>
      </c>
      <c r="F145" s="15"/>
      <c r="G145" s="101"/>
      <c r="H145" s="102"/>
      <c r="I145" s="103"/>
      <c r="J145" s="141"/>
      <c r="K145" s="137"/>
      <c r="L145" s="138"/>
      <c r="M145" s="268"/>
      <c r="N145" s="269"/>
      <c r="O145" s="15"/>
      <c r="P145" s="15"/>
      <c r="Q145" s="15"/>
      <c r="R145" s="15"/>
      <c r="S145" s="15"/>
      <c r="T145" s="15"/>
      <c r="U145" s="15"/>
      <c r="V145" s="15"/>
    </row>
    <row r="146" spans="1:22" s="13" customFormat="1" hidden="1" x14ac:dyDescent="0.3">
      <c r="A146" s="284"/>
      <c r="B146" s="285"/>
      <c r="C146" s="286"/>
      <c r="D146" s="287"/>
      <c r="E146" s="288">
        <f t="shared" si="4"/>
        <v>125384.54629744447</v>
      </c>
      <c r="F146" s="15"/>
      <c r="G146" s="101"/>
      <c r="H146" s="102"/>
      <c r="I146" s="103"/>
      <c r="J146" s="141"/>
      <c r="K146" s="137"/>
      <c r="L146" s="138"/>
      <c r="M146" s="268"/>
      <c r="N146" s="269"/>
      <c r="O146" s="15"/>
      <c r="P146" s="15"/>
      <c r="Q146" s="15"/>
      <c r="R146" s="15"/>
      <c r="S146" s="15"/>
      <c r="T146" s="15"/>
      <c r="U146" s="15"/>
      <c r="V146" s="15"/>
    </row>
    <row r="147" spans="1:22" s="13" customFormat="1" hidden="1" x14ac:dyDescent="0.3">
      <c r="A147" s="284"/>
      <c r="B147" s="285"/>
      <c r="C147" s="286"/>
      <c r="D147" s="287"/>
      <c r="E147" s="288">
        <f t="shared" si="4"/>
        <v>125384.54629744447</v>
      </c>
      <c r="F147" s="15"/>
      <c r="G147" s="101"/>
      <c r="H147" s="102"/>
      <c r="I147" s="103"/>
      <c r="J147" s="141"/>
      <c r="K147" s="137"/>
      <c r="L147" s="138"/>
      <c r="M147" s="268"/>
      <c r="N147" s="269"/>
      <c r="O147" s="15"/>
      <c r="P147" s="15"/>
      <c r="Q147" s="15"/>
      <c r="R147" s="15"/>
      <c r="S147" s="15"/>
      <c r="T147" s="15"/>
      <c r="U147" s="15"/>
      <c r="V147" s="15"/>
    </row>
    <row r="148" spans="1:22" s="13" customFormat="1" hidden="1" x14ac:dyDescent="0.3">
      <c r="A148" s="284"/>
      <c r="B148" s="285"/>
      <c r="C148" s="286"/>
      <c r="D148" s="287"/>
      <c r="E148" s="288">
        <f t="shared" si="4"/>
        <v>125384.54629744447</v>
      </c>
      <c r="F148" s="15"/>
      <c r="G148" s="101"/>
      <c r="H148" s="102"/>
      <c r="I148" s="103"/>
      <c r="J148" s="141"/>
      <c r="K148" s="137"/>
      <c r="L148" s="138"/>
      <c r="M148" s="268"/>
      <c r="N148" s="269"/>
      <c r="O148" s="15"/>
      <c r="P148" s="15"/>
      <c r="Q148" s="15"/>
      <c r="R148" s="15"/>
      <c r="S148" s="15"/>
      <c r="T148" s="15"/>
      <c r="U148" s="15"/>
      <c r="V148" s="15"/>
    </row>
    <row r="149" spans="1:22" s="13" customFormat="1" hidden="1" x14ac:dyDescent="0.3">
      <c r="A149" s="284"/>
      <c r="B149" s="285"/>
      <c r="C149" s="286"/>
      <c r="D149" s="287"/>
      <c r="E149" s="288">
        <f t="shared" si="4"/>
        <v>125384.54629744447</v>
      </c>
      <c r="F149" s="15"/>
      <c r="G149" s="101"/>
      <c r="H149" s="102"/>
      <c r="I149" s="103"/>
      <c r="J149" s="141"/>
      <c r="K149" s="137"/>
      <c r="L149" s="138"/>
      <c r="M149" s="268"/>
      <c r="N149" s="269"/>
      <c r="O149" s="15"/>
      <c r="P149" s="15"/>
      <c r="Q149" s="15"/>
      <c r="R149" s="15"/>
      <c r="S149" s="15"/>
      <c r="T149" s="15"/>
      <c r="U149" s="15"/>
      <c r="V149" s="15"/>
    </row>
    <row r="150" spans="1:22" s="13" customFormat="1" hidden="1" x14ac:dyDescent="0.3">
      <c r="A150" s="284"/>
      <c r="B150" s="285"/>
      <c r="C150" s="286"/>
      <c r="D150" s="287"/>
      <c r="E150" s="288">
        <f t="shared" si="4"/>
        <v>125384.54629744447</v>
      </c>
      <c r="F150" s="15"/>
      <c r="G150" s="101"/>
      <c r="H150" s="102"/>
      <c r="I150" s="103"/>
      <c r="J150" s="141"/>
      <c r="K150" s="137"/>
      <c r="L150" s="138"/>
      <c r="M150" s="268"/>
      <c r="N150" s="269"/>
      <c r="O150" s="15"/>
      <c r="P150" s="15"/>
      <c r="Q150" s="15"/>
      <c r="R150" s="15"/>
      <c r="S150" s="15"/>
      <c r="T150" s="15"/>
      <c r="U150" s="15"/>
      <c r="V150" s="15"/>
    </row>
    <row r="151" spans="1:22" s="13" customFormat="1" hidden="1" x14ac:dyDescent="0.3">
      <c r="A151" s="284"/>
      <c r="B151" s="285"/>
      <c r="C151" s="286"/>
      <c r="D151" s="287"/>
      <c r="E151" s="288">
        <f t="shared" si="4"/>
        <v>125384.54629744447</v>
      </c>
      <c r="F151" s="15"/>
      <c r="G151" s="101"/>
      <c r="H151" s="102"/>
      <c r="I151" s="103"/>
      <c r="J151" s="141"/>
      <c r="K151" s="137"/>
      <c r="L151" s="138"/>
      <c r="M151" s="268"/>
      <c r="N151" s="269"/>
      <c r="O151" s="15"/>
      <c r="P151" s="15"/>
      <c r="Q151" s="15"/>
      <c r="R151" s="15"/>
      <c r="S151" s="15"/>
      <c r="T151" s="15"/>
      <c r="U151" s="15"/>
      <c r="V151" s="15"/>
    </row>
    <row r="152" spans="1:22" s="13" customFormat="1" hidden="1" x14ac:dyDescent="0.3">
      <c r="A152" s="284"/>
      <c r="B152" s="285"/>
      <c r="C152" s="286"/>
      <c r="D152" s="287"/>
      <c r="E152" s="288">
        <f t="shared" si="4"/>
        <v>125384.54629744447</v>
      </c>
      <c r="F152" s="15"/>
      <c r="G152" s="101"/>
      <c r="H152" s="102"/>
      <c r="I152" s="103"/>
      <c r="J152" s="141"/>
      <c r="K152" s="137"/>
      <c r="L152" s="138"/>
      <c r="M152" s="268"/>
      <c r="N152" s="269"/>
      <c r="O152" s="15"/>
      <c r="P152" s="15"/>
      <c r="Q152" s="15"/>
      <c r="R152" s="15"/>
      <c r="S152" s="15"/>
      <c r="T152" s="15"/>
      <c r="U152" s="15"/>
      <c r="V152" s="15"/>
    </row>
    <row r="153" spans="1:22" s="13" customFormat="1" hidden="1" x14ac:dyDescent="0.3">
      <c r="A153" s="284"/>
      <c r="B153" s="285"/>
      <c r="C153" s="286"/>
      <c r="D153" s="287"/>
      <c r="E153" s="288">
        <f t="shared" si="4"/>
        <v>125384.54629744447</v>
      </c>
      <c r="F153" s="15"/>
      <c r="G153" s="101"/>
      <c r="H153" s="102"/>
      <c r="I153" s="103"/>
      <c r="J153" s="141"/>
      <c r="K153" s="137"/>
      <c r="L153" s="138"/>
      <c r="M153" s="268"/>
      <c r="N153" s="269"/>
      <c r="O153" s="15"/>
      <c r="P153" s="15"/>
      <c r="Q153" s="15"/>
      <c r="R153" s="15"/>
      <c r="S153" s="15"/>
      <c r="T153" s="15"/>
      <c r="U153" s="15"/>
      <c r="V153" s="15"/>
    </row>
    <row r="154" spans="1:22" s="13" customFormat="1" hidden="1" x14ac:dyDescent="0.3">
      <c r="A154" s="284"/>
      <c r="B154" s="285"/>
      <c r="C154" s="286"/>
      <c r="D154" s="287"/>
      <c r="E154" s="288">
        <f t="shared" si="4"/>
        <v>125384.54629744447</v>
      </c>
      <c r="F154" s="15"/>
      <c r="G154" s="101"/>
      <c r="H154" s="102"/>
      <c r="I154" s="103"/>
      <c r="J154" s="141"/>
      <c r="K154" s="137"/>
      <c r="L154" s="138"/>
      <c r="M154" s="268"/>
      <c r="N154" s="269"/>
      <c r="O154" s="15"/>
      <c r="P154" s="15"/>
      <c r="Q154" s="15"/>
      <c r="R154" s="15"/>
      <c r="S154" s="15"/>
      <c r="T154" s="15"/>
      <c r="U154" s="15"/>
      <c r="V154" s="15"/>
    </row>
    <row r="155" spans="1:22" s="13" customFormat="1" hidden="1" x14ac:dyDescent="0.3">
      <c r="A155" s="284"/>
      <c r="B155" s="285"/>
      <c r="C155" s="286"/>
      <c r="D155" s="287"/>
      <c r="E155" s="288">
        <f t="shared" si="4"/>
        <v>125384.54629744447</v>
      </c>
      <c r="F155" s="15"/>
      <c r="G155" s="101"/>
      <c r="H155" s="102"/>
      <c r="I155" s="103"/>
      <c r="J155" s="141"/>
      <c r="K155" s="137"/>
      <c r="L155" s="138"/>
      <c r="M155" s="268"/>
      <c r="N155" s="269"/>
      <c r="O155" s="15"/>
      <c r="P155" s="15"/>
      <c r="Q155" s="15"/>
      <c r="R155" s="15"/>
      <c r="S155" s="15"/>
      <c r="T155" s="15"/>
      <c r="U155" s="15"/>
      <c r="V155" s="15"/>
    </row>
    <row r="156" spans="1:22" s="13" customFormat="1" hidden="1" x14ac:dyDescent="0.3">
      <c r="A156" s="284"/>
      <c r="B156" s="285"/>
      <c r="C156" s="286"/>
      <c r="D156" s="287"/>
      <c r="E156" s="288">
        <f t="shared" si="4"/>
        <v>125384.54629744447</v>
      </c>
      <c r="F156" s="15"/>
      <c r="G156" s="101"/>
      <c r="H156" s="102"/>
      <c r="I156" s="103"/>
      <c r="J156" s="141"/>
      <c r="K156" s="137"/>
      <c r="L156" s="138"/>
      <c r="M156" s="268"/>
      <c r="N156" s="269"/>
      <c r="O156" s="15"/>
      <c r="P156" s="15"/>
      <c r="Q156" s="15"/>
      <c r="R156" s="15"/>
      <c r="S156" s="15"/>
      <c r="T156" s="15"/>
      <c r="U156" s="15"/>
      <c r="V156" s="15"/>
    </row>
    <row r="157" spans="1:22" s="13" customFormat="1" hidden="1" x14ac:dyDescent="0.3">
      <c r="A157" s="284"/>
      <c r="B157" s="285"/>
      <c r="C157" s="286"/>
      <c r="D157" s="287"/>
      <c r="E157" s="288">
        <f t="shared" si="4"/>
        <v>125384.54629744447</v>
      </c>
      <c r="F157" s="15"/>
      <c r="G157" s="101"/>
      <c r="H157" s="102"/>
      <c r="I157" s="103"/>
      <c r="J157" s="141"/>
      <c r="K157" s="137"/>
      <c r="L157" s="138"/>
      <c r="M157" s="268"/>
      <c r="N157" s="269"/>
      <c r="O157" s="15"/>
      <c r="P157" s="15"/>
      <c r="Q157" s="15"/>
      <c r="R157" s="15"/>
      <c r="S157" s="15"/>
      <c r="T157" s="15"/>
      <c r="U157" s="15"/>
      <c r="V157" s="15"/>
    </row>
    <row r="158" spans="1:22" s="13" customFormat="1" hidden="1" x14ac:dyDescent="0.3">
      <c r="A158" s="284"/>
      <c r="B158" s="285"/>
      <c r="C158" s="286"/>
      <c r="D158" s="287"/>
      <c r="E158" s="288">
        <f t="shared" si="4"/>
        <v>125384.54629744447</v>
      </c>
      <c r="F158" s="15"/>
      <c r="G158" s="101"/>
      <c r="H158" s="102"/>
      <c r="I158" s="103"/>
      <c r="J158" s="141"/>
      <c r="K158" s="137"/>
      <c r="L158" s="138"/>
      <c r="M158" s="268"/>
      <c r="N158" s="269"/>
      <c r="O158" s="15"/>
      <c r="P158" s="15"/>
      <c r="Q158" s="15"/>
      <c r="R158" s="15"/>
      <c r="S158" s="15"/>
      <c r="T158" s="15"/>
      <c r="U158" s="15"/>
      <c r="V158" s="15"/>
    </row>
    <row r="159" spans="1:22" s="13" customFormat="1" hidden="1" x14ac:dyDescent="0.3">
      <c r="A159" s="284"/>
      <c r="B159" s="285"/>
      <c r="C159" s="286"/>
      <c r="D159" s="287"/>
      <c r="E159" s="288">
        <f t="shared" si="4"/>
        <v>125384.54629744447</v>
      </c>
      <c r="F159" s="15"/>
      <c r="G159" s="101"/>
      <c r="H159" s="102"/>
      <c r="I159" s="103"/>
      <c r="J159" s="141"/>
      <c r="K159" s="137"/>
      <c r="L159" s="138"/>
      <c r="M159" s="268"/>
      <c r="N159" s="269"/>
      <c r="O159" s="15"/>
      <c r="P159" s="15"/>
      <c r="Q159" s="15"/>
      <c r="R159" s="15"/>
      <c r="S159" s="15"/>
      <c r="T159" s="15"/>
      <c r="U159" s="15"/>
      <c r="V159" s="15"/>
    </row>
    <row r="160" spans="1:22" s="13" customFormat="1" hidden="1" x14ac:dyDescent="0.3">
      <c r="A160" s="284"/>
      <c r="B160" s="285"/>
      <c r="C160" s="286"/>
      <c r="D160" s="287"/>
      <c r="E160" s="288">
        <f t="shared" si="4"/>
        <v>125384.54629744447</v>
      </c>
      <c r="F160" s="15"/>
      <c r="G160" s="101"/>
      <c r="H160" s="102"/>
      <c r="I160" s="103"/>
      <c r="J160" s="141"/>
      <c r="K160" s="137"/>
      <c r="L160" s="138"/>
      <c r="M160" s="268"/>
      <c r="N160" s="269"/>
      <c r="O160" s="15"/>
      <c r="P160" s="15"/>
      <c r="Q160" s="15"/>
      <c r="R160" s="15"/>
      <c r="S160" s="15"/>
      <c r="T160" s="15"/>
      <c r="U160" s="15"/>
      <c r="V160" s="15"/>
    </row>
    <row r="161" spans="1:22" s="13" customFormat="1" hidden="1" x14ac:dyDescent="0.3">
      <c r="A161" s="284"/>
      <c r="B161" s="285"/>
      <c r="C161" s="286"/>
      <c r="D161" s="287"/>
      <c r="E161" s="288">
        <f t="shared" si="4"/>
        <v>125384.54629744447</v>
      </c>
      <c r="F161" s="15"/>
      <c r="G161" s="101"/>
      <c r="H161" s="102"/>
      <c r="I161" s="103"/>
      <c r="J161" s="141"/>
      <c r="K161" s="137"/>
      <c r="L161" s="138"/>
      <c r="M161" s="268"/>
      <c r="N161" s="269"/>
      <c r="O161" s="15"/>
      <c r="P161" s="15"/>
      <c r="Q161" s="15"/>
      <c r="R161" s="15"/>
      <c r="S161" s="15"/>
      <c r="T161" s="15"/>
      <c r="U161" s="15"/>
      <c r="V161" s="15"/>
    </row>
    <row r="162" spans="1:22" s="13" customFormat="1" hidden="1" x14ac:dyDescent="0.3">
      <c r="A162" s="284"/>
      <c r="B162" s="285"/>
      <c r="C162" s="286"/>
      <c r="D162" s="287"/>
      <c r="E162" s="288">
        <f t="shared" si="4"/>
        <v>125384.54629744447</v>
      </c>
      <c r="F162" s="15"/>
      <c r="G162" s="101"/>
      <c r="H162" s="102"/>
      <c r="I162" s="103"/>
      <c r="J162" s="141"/>
      <c r="K162" s="137"/>
      <c r="L162" s="138"/>
      <c r="M162" s="268"/>
      <c r="N162" s="269"/>
      <c r="O162" s="15"/>
      <c r="P162" s="15"/>
      <c r="Q162" s="15"/>
      <c r="R162" s="15"/>
      <c r="S162" s="15"/>
      <c r="T162" s="15"/>
      <c r="U162" s="15"/>
      <c r="V162" s="15"/>
    </row>
    <row r="163" spans="1:22" s="13" customFormat="1" hidden="1" x14ac:dyDescent="0.3">
      <c r="A163" s="284"/>
      <c r="B163" s="285"/>
      <c r="C163" s="286"/>
      <c r="D163" s="287"/>
      <c r="E163" s="288">
        <f t="shared" si="4"/>
        <v>125384.54629744447</v>
      </c>
      <c r="F163" s="15"/>
      <c r="G163" s="101"/>
      <c r="H163" s="102"/>
      <c r="I163" s="103"/>
      <c r="J163" s="141"/>
      <c r="K163" s="137"/>
      <c r="L163" s="138"/>
      <c r="M163" s="268"/>
      <c r="N163" s="269"/>
      <c r="O163" s="15"/>
      <c r="P163" s="15"/>
      <c r="Q163" s="15"/>
      <c r="R163" s="15"/>
      <c r="S163" s="15"/>
      <c r="T163" s="15"/>
      <c r="U163" s="15"/>
      <c r="V163" s="15"/>
    </row>
    <row r="164" spans="1:22" s="13" customFormat="1" hidden="1" x14ac:dyDescent="0.3">
      <c r="A164" s="284"/>
      <c r="B164" s="285"/>
      <c r="C164" s="286"/>
      <c r="D164" s="287"/>
      <c r="E164" s="288">
        <f t="shared" si="4"/>
        <v>125384.54629744447</v>
      </c>
      <c r="F164" s="15"/>
      <c r="G164" s="101"/>
      <c r="H164" s="102"/>
      <c r="I164" s="103"/>
      <c r="J164" s="141"/>
      <c r="K164" s="137"/>
      <c r="L164" s="138"/>
      <c r="M164" s="268"/>
      <c r="N164" s="269"/>
      <c r="O164" s="15"/>
      <c r="P164" s="15"/>
      <c r="Q164" s="15"/>
      <c r="R164" s="15"/>
      <c r="S164" s="15"/>
      <c r="T164" s="15"/>
      <c r="U164" s="15"/>
      <c r="V164" s="15"/>
    </row>
    <row r="165" spans="1:22" s="13" customFormat="1" hidden="1" x14ac:dyDescent="0.3">
      <c r="A165" s="284"/>
      <c r="B165" s="285"/>
      <c r="C165" s="286"/>
      <c r="D165" s="287"/>
      <c r="E165" s="288">
        <f t="shared" si="4"/>
        <v>125384.54629744447</v>
      </c>
      <c r="F165" s="15"/>
      <c r="G165" s="101"/>
      <c r="H165" s="102"/>
      <c r="I165" s="103"/>
      <c r="J165" s="141"/>
      <c r="K165" s="137"/>
      <c r="L165" s="138"/>
      <c r="M165" s="268"/>
      <c r="N165" s="269"/>
      <c r="O165" s="15"/>
      <c r="P165" s="15"/>
      <c r="Q165" s="15"/>
      <c r="R165" s="15"/>
      <c r="S165" s="15"/>
      <c r="T165" s="15"/>
      <c r="U165" s="15"/>
      <c r="V165" s="15"/>
    </row>
    <row r="166" spans="1:22" s="13" customFormat="1" hidden="1" x14ac:dyDescent="0.3">
      <c r="A166" s="284"/>
      <c r="B166" s="285"/>
      <c r="C166" s="286"/>
      <c r="D166" s="287"/>
      <c r="E166" s="288">
        <f t="shared" si="4"/>
        <v>125384.54629744447</v>
      </c>
      <c r="F166" s="15"/>
      <c r="G166" s="101"/>
      <c r="H166" s="102"/>
      <c r="I166" s="103"/>
      <c r="J166" s="141"/>
      <c r="K166" s="137"/>
      <c r="L166" s="138"/>
      <c r="M166" s="268"/>
      <c r="N166" s="269"/>
      <c r="O166" s="15"/>
      <c r="P166" s="15"/>
      <c r="Q166" s="15"/>
      <c r="R166" s="15"/>
      <c r="S166" s="15"/>
      <c r="T166" s="15"/>
      <c r="U166" s="15"/>
      <c r="V166" s="15"/>
    </row>
    <row r="167" spans="1:22" s="13" customFormat="1" hidden="1" x14ac:dyDescent="0.3">
      <c r="A167" s="284"/>
      <c r="B167" s="285"/>
      <c r="C167" s="286"/>
      <c r="D167" s="287"/>
      <c r="E167" s="288">
        <f t="shared" si="4"/>
        <v>125384.54629744447</v>
      </c>
      <c r="F167" s="15"/>
      <c r="G167" s="101"/>
      <c r="H167" s="102"/>
      <c r="I167" s="103"/>
      <c r="J167" s="141"/>
      <c r="K167" s="137"/>
      <c r="L167" s="138"/>
      <c r="M167" s="268"/>
      <c r="N167" s="269"/>
      <c r="O167" s="15"/>
      <c r="P167" s="15"/>
      <c r="Q167" s="15"/>
      <c r="R167" s="15"/>
      <c r="S167" s="15"/>
      <c r="T167" s="15"/>
      <c r="U167" s="15"/>
      <c r="V167" s="15"/>
    </row>
    <row r="168" spans="1:22" s="13" customFormat="1" hidden="1" x14ac:dyDescent="0.3">
      <c r="A168" s="284"/>
      <c r="B168" s="285"/>
      <c r="C168" s="286"/>
      <c r="D168" s="287"/>
      <c r="E168" s="288">
        <f t="shared" si="4"/>
        <v>125384.54629744447</v>
      </c>
      <c r="F168" s="15"/>
      <c r="G168" s="101"/>
      <c r="H168" s="102"/>
      <c r="I168" s="103"/>
      <c r="J168" s="141"/>
      <c r="K168" s="137"/>
      <c r="L168" s="138"/>
      <c r="M168" s="268"/>
      <c r="N168" s="269"/>
      <c r="O168" s="15"/>
      <c r="P168" s="15"/>
      <c r="Q168" s="15"/>
      <c r="R168" s="15"/>
      <c r="S168" s="15"/>
      <c r="T168" s="15"/>
      <c r="U168" s="15"/>
      <c r="V168" s="15"/>
    </row>
    <row r="169" spans="1:22" s="13" customFormat="1" hidden="1" x14ac:dyDescent="0.3">
      <c r="A169" s="284"/>
      <c r="B169" s="285"/>
      <c r="C169" s="286"/>
      <c r="D169" s="287"/>
      <c r="E169" s="288">
        <f t="shared" si="4"/>
        <v>125384.54629744447</v>
      </c>
      <c r="F169" s="15"/>
      <c r="G169" s="101"/>
      <c r="H169" s="102"/>
      <c r="I169" s="103"/>
      <c r="J169" s="141"/>
      <c r="K169" s="137"/>
      <c r="L169" s="138"/>
      <c r="M169" s="268"/>
      <c r="N169" s="269"/>
      <c r="O169" s="15"/>
      <c r="P169" s="15"/>
      <c r="Q169" s="15"/>
      <c r="R169" s="15"/>
      <c r="S169" s="15"/>
      <c r="T169" s="15"/>
      <c r="U169" s="15"/>
      <c r="V169" s="15"/>
    </row>
    <row r="170" spans="1:22" s="13" customFormat="1" hidden="1" x14ac:dyDescent="0.3">
      <c r="A170" s="284"/>
      <c r="B170" s="285"/>
      <c r="C170" s="286"/>
      <c r="D170" s="287"/>
      <c r="E170" s="288">
        <f t="shared" si="4"/>
        <v>125384.54629744447</v>
      </c>
      <c r="F170" s="15"/>
      <c r="G170" s="101"/>
      <c r="H170" s="102"/>
      <c r="I170" s="103"/>
      <c r="J170" s="141"/>
      <c r="K170" s="137"/>
      <c r="L170" s="138"/>
      <c r="M170" s="268"/>
      <c r="N170" s="269"/>
      <c r="O170" s="15"/>
      <c r="P170" s="15"/>
      <c r="Q170" s="15"/>
      <c r="R170" s="15"/>
      <c r="S170" s="15"/>
      <c r="T170" s="15"/>
      <c r="U170" s="15"/>
      <c r="V170" s="15"/>
    </row>
    <row r="171" spans="1:22" s="13" customFormat="1" hidden="1" x14ac:dyDescent="0.3">
      <c r="A171" s="284"/>
      <c r="B171" s="285"/>
      <c r="C171" s="286"/>
      <c r="D171" s="287"/>
      <c r="E171" s="288">
        <f t="shared" si="4"/>
        <v>125384.54629744447</v>
      </c>
      <c r="F171" s="15"/>
      <c r="G171" s="101"/>
      <c r="H171" s="102"/>
      <c r="I171" s="103"/>
      <c r="J171" s="141"/>
      <c r="K171" s="137"/>
      <c r="L171" s="138"/>
      <c r="M171" s="268"/>
      <c r="N171" s="269"/>
      <c r="O171" s="15"/>
      <c r="P171" s="15"/>
      <c r="Q171" s="15"/>
      <c r="R171" s="15"/>
      <c r="S171" s="15"/>
      <c r="T171" s="15"/>
      <c r="U171" s="15"/>
      <c r="V171" s="15"/>
    </row>
    <row r="172" spans="1:22" s="13" customFormat="1" hidden="1" x14ac:dyDescent="0.3">
      <c r="A172" s="284"/>
      <c r="B172" s="285"/>
      <c r="C172" s="286"/>
      <c r="D172" s="287"/>
      <c r="E172" s="288">
        <f t="shared" si="4"/>
        <v>125384.54629744447</v>
      </c>
      <c r="F172" s="15"/>
      <c r="G172" s="101"/>
      <c r="H172" s="102"/>
      <c r="I172" s="103"/>
      <c r="J172" s="141"/>
      <c r="K172" s="137"/>
      <c r="L172" s="138"/>
      <c r="M172" s="268"/>
      <c r="N172" s="269"/>
      <c r="O172" s="15"/>
      <c r="P172" s="15"/>
      <c r="Q172" s="15"/>
      <c r="R172" s="15"/>
      <c r="S172" s="15"/>
      <c r="T172" s="15"/>
      <c r="U172" s="15"/>
      <c r="V172" s="15"/>
    </row>
    <row r="173" spans="1:22" s="13" customFormat="1" hidden="1" x14ac:dyDescent="0.3">
      <c r="A173" s="284"/>
      <c r="B173" s="285"/>
      <c r="C173" s="286"/>
      <c r="D173" s="287"/>
      <c r="E173" s="288">
        <f t="shared" si="4"/>
        <v>125384.54629744447</v>
      </c>
      <c r="F173" s="15"/>
      <c r="G173" s="101"/>
      <c r="H173" s="102"/>
      <c r="I173" s="103"/>
      <c r="J173" s="141"/>
      <c r="K173" s="137"/>
      <c r="L173" s="138"/>
      <c r="M173" s="268"/>
      <c r="N173" s="269"/>
      <c r="O173" s="15"/>
      <c r="P173" s="15"/>
      <c r="Q173" s="15"/>
      <c r="R173" s="15"/>
      <c r="S173" s="15"/>
      <c r="T173" s="15"/>
      <c r="U173" s="15"/>
      <c r="V173" s="15"/>
    </row>
    <row r="174" spans="1:22" s="13" customFormat="1" hidden="1" x14ac:dyDescent="0.3">
      <c r="A174" s="284"/>
      <c r="B174" s="285"/>
      <c r="C174" s="286"/>
      <c r="D174" s="287"/>
      <c r="E174" s="288">
        <f t="shared" si="4"/>
        <v>125384.54629744447</v>
      </c>
      <c r="F174" s="15"/>
      <c r="G174" s="101"/>
      <c r="H174" s="102"/>
      <c r="I174" s="103"/>
      <c r="J174" s="141"/>
      <c r="K174" s="137"/>
      <c r="L174" s="138"/>
      <c r="M174" s="268"/>
      <c r="N174" s="269"/>
      <c r="O174" s="15"/>
      <c r="P174" s="15"/>
      <c r="Q174" s="15"/>
      <c r="R174" s="15"/>
      <c r="S174" s="15"/>
      <c r="T174" s="15"/>
      <c r="U174" s="15"/>
      <c r="V174" s="15"/>
    </row>
    <row r="175" spans="1:22" s="13" customFormat="1" hidden="1" x14ac:dyDescent="0.3">
      <c r="A175" s="284"/>
      <c r="B175" s="285"/>
      <c r="C175" s="286"/>
      <c r="D175" s="287"/>
      <c r="E175" s="288">
        <f t="shared" si="4"/>
        <v>125384.54629744447</v>
      </c>
      <c r="F175" s="15"/>
      <c r="G175" s="101"/>
      <c r="H175" s="102"/>
      <c r="I175" s="103"/>
      <c r="J175" s="141"/>
      <c r="K175" s="137"/>
      <c r="L175" s="138"/>
      <c r="M175" s="268"/>
      <c r="N175" s="269"/>
      <c r="O175" s="15"/>
      <c r="P175" s="15"/>
      <c r="Q175" s="15"/>
      <c r="R175" s="15"/>
      <c r="S175" s="15"/>
      <c r="T175" s="15"/>
      <c r="U175" s="15"/>
      <c r="V175" s="15"/>
    </row>
    <row r="176" spans="1:22" s="13" customFormat="1" hidden="1" x14ac:dyDescent="0.3">
      <c r="A176" s="284"/>
      <c r="B176" s="285"/>
      <c r="C176" s="286"/>
      <c r="D176" s="287"/>
      <c r="E176" s="288">
        <f t="shared" si="4"/>
        <v>125384.54629744447</v>
      </c>
      <c r="F176" s="15"/>
      <c r="G176" s="101"/>
      <c r="H176" s="102"/>
      <c r="I176" s="103"/>
      <c r="J176" s="141"/>
      <c r="K176" s="137"/>
      <c r="L176" s="138"/>
      <c r="M176" s="268"/>
      <c r="N176" s="269"/>
      <c r="O176" s="15"/>
      <c r="P176" s="15"/>
      <c r="Q176" s="15"/>
      <c r="R176" s="15"/>
      <c r="S176" s="15"/>
      <c r="T176" s="15"/>
      <c r="U176" s="15"/>
      <c r="V176" s="15"/>
    </row>
    <row r="177" spans="1:22" s="13" customFormat="1" hidden="1" x14ac:dyDescent="0.3">
      <c r="A177" s="284"/>
      <c r="B177" s="285"/>
      <c r="C177" s="286"/>
      <c r="D177" s="287"/>
      <c r="E177" s="288">
        <f t="shared" si="4"/>
        <v>125384.54629744447</v>
      </c>
      <c r="F177" s="15"/>
      <c r="G177" s="101"/>
      <c r="H177" s="102"/>
      <c r="I177" s="103"/>
      <c r="J177" s="141"/>
      <c r="K177" s="137"/>
      <c r="L177" s="138"/>
      <c r="M177" s="268"/>
      <c r="N177" s="269"/>
      <c r="O177" s="15"/>
      <c r="P177" s="15"/>
      <c r="Q177" s="15"/>
      <c r="R177" s="15"/>
      <c r="S177" s="15"/>
      <c r="T177" s="15"/>
      <c r="U177" s="15"/>
      <c r="V177" s="15"/>
    </row>
    <row r="178" spans="1:22" s="13" customFormat="1" hidden="1" x14ac:dyDescent="0.3">
      <c r="A178" s="284"/>
      <c r="B178" s="285"/>
      <c r="C178" s="286"/>
      <c r="D178" s="287"/>
      <c r="E178" s="288">
        <f t="shared" si="4"/>
        <v>125384.54629744447</v>
      </c>
      <c r="F178" s="15"/>
      <c r="G178" s="101"/>
      <c r="H178" s="102"/>
      <c r="I178" s="103"/>
      <c r="J178" s="141"/>
      <c r="K178" s="137"/>
      <c r="L178" s="138"/>
      <c r="M178" s="268"/>
      <c r="N178" s="269"/>
      <c r="O178" s="15"/>
      <c r="P178" s="15"/>
      <c r="Q178" s="15"/>
      <c r="R178" s="15"/>
      <c r="S178" s="15"/>
      <c r="T178" s="15"/>
      <c r="U178" s="15"/>
      <c r="V178" s="15"/>
    </row>
    <row r="179" spans="1:22" s="13" customFormat="1" x14ac:dyDescent="0.3">
      <c r="A179" s="284"/>
      <c r="B179" s="285"/>
      <c r="C179" s="286"/>
      <c r="D179" s="287"/>
      <c r="E179" s="288">
        <f t="shared" si="4"/>
        <v>125384.54629744447</v>
      </c>
      <c r="F179" s="15"/>
      <c r="G179" s="101"/>
      <c r="H179" s="102"/>
      <c r="I179" s="103"/>
      <c r="J179" s="141"/>
      <c r="K179" s="137"/>
      <c r="L179" s="138"/>
      <c r="M179" s="268"/>
      <c r="N179" s="269"/>
      <c r="O179" s="15"/>
      <c r="P179" s="15"/>
      <c r="Q179" s="15"/>
      <c r="R179" s="15"/>
      <c r="S179" s="15"/>
      <c r="T179" s="15"/>
      <c r="U179" s="15"/>
      <c r="V179" s="15"/>
    </row>
    <row r="180" spans="1:22" s="13" customFormat="1" hidden="1" x14ac:dyDescent="0.3">
      <c r="A180" s="284"/>
      <c r="B180" s="285"/>
      <c r="C180" s="286"/>
      <c r="D180" s="287"/>
      <c r="E180" s="288">
        <f t="shared" si="4"/>
        <v>125384.54629744447</v>
      </c>
      <c r="F180" s="15"/>
      <c r="G180" s="101"/>
      <c r="H180" s="102"/>
      <c r="I180" s="103"/>
      <c r="J180" s="141"/>
      <c r="K180" s="137"/>
      <c r="L180" s="138"/>
      <c r="M180" s="268"/>
      <c r="N180" s="269"/>
      <c r="O180" s="15"/>
      <c r="P180" s="15"/>
      <c r="Q180" s="15"/>
      <c r="R180" s="15"/>
      <c r="S180" s="15"/>
      <c r="T180" s="15"/>
      <c r="U180" s="15"/>
      <c r="V180" s="15"/>
    </row>
    <row r="181" spans="1:22" s="13" customFormat="1" hidden="1" x14ac:dyDescent="0.3">
      <c r="A181" s="284"/>
      <c r="B181" s="285"/>
      <c r="C181" s="286"/>
      <c r="D181" s="287"/>
      <c r="E181" s="288">
        <f t="shared" si="4"/>
        <v>125384.54629744447</v>
      </c>
      <c r="F181" s="15"/>
      <c r="G181" s="101"/>
      <c r="H181" s="102"/>
      <c r="I181" s="103"/>
      <c r="J181" s="141"/>
      <c r="K181" s="137"/>
      <c r="L181" s="138"/>
      <c r="M181" s="268"/>
      <c r="N181" s="269"/>
      <c r="O181" s="15"/>
      <c r="P181" s="15"/>
      <c r="Q181" s="15"/>
      <c r="R181" s="15"/>
      <c r="S181" s="15"/>
      <c r="T181" s="15"/>
      <c r="U181" s="15"/>
      <c r="V181" s="15"/>
    </row>
    <row r="182" spans="1:22" s="13" customFormat="1" hidden="1" x14ac:dyDescent="0.3">
      <c r="A182" s="284"/>
      <c r="B182" s="285"/>
      <c r="C182" s="286"/>
      <c r="D182" s="287"/>
      <c r="E182" s="288">
        <f t="shared" si="4"/>
        <v>125384.54629744447</v>
      </c>
      <c r="F182" s="15"/>
      <c r="G182" s="101"/>
      <c r="H182" s="102"/>
      <c r="I182" s="103"/>
      <c r="J182" s="141"/>
      <c r="K182" s="137"/>
      <c r="L182" s="138"/>
      <c r="M182" s="268"/>
      <c r="N182" s="269"/>
      <c r="O182" s="15"/>
      <c r="P182" s="15"/>
      <c r="Q182" s="15"/>
      <c r="R182" s="15"/>
      <c r="S182" s="15"/>
      <c r="T182" s="15"/>
      <c r="U182" s="15"/>
      <c r="V182" s="15"/>
    </row>
    <row r="183" spans="1:22" s="13" customFormat="1" hidden="1" x14ac:dyDescent="0.3">
      <c r="A183" s="284"/>
      <c r="B183" s="285"/>
      <c r="C183" s="286"/>
      <c r="D183" s="287"/>
      <c r="E183" s="288">
        <f t="shared" si="4"/>
        <v>125384.54629744447</v>
      </c>
      <c r="F183" s="15"/>
      <c r="G183" s="101"/>
      <c r="H183" s="102"/>
      <c r="I183" s="103"/>
      <c r="J183" s="141"/>
      <c r="K183" s="137"/>
      <c r="L183" s="138"/>
      <c r="M183" s="268"/>
      <c r="N183" s="269"/>
      <c r="O183" s="15"/>
      <c r="P183" s="15"/>
      <c r="Q183" s="15"/>
      <c r="R183" s="15"/>
      <c r="S183" s="15"/>
      <c r="T183" s="15"/>
      <c r="U183" s="15"/>
      <c r="V183" s="15"/>
    </row>
    <row r="184" spans="1:22" s="13" customFormat="1" hidden="1" x14ac:dyDescent="0.3">
      <c r="A184" s="284"/>
      <c r="B184" s="285"/>
      <c r="C184" s="286"/>
      <c r="D184" s="287"/>
      <c r="E184" s="288">
        <f t="shared" si="4"/>
        <v>125384.54629744447</v>
      </c>
      <c r="F184" s="15"/>
      <c r="G184" s="101"/>
      <c r="H184" s="102"/>
      <c r="I184" s="103"/>
      <c r="J184" s="141"/>
      <c r="K184" s="137"/>
      <c r="L184" s="138"/>
      <c r="M184" s="268"/>
      <c r="N184" s="269"/>
      <c r="O184" s="15"/>
      <c r="P184" s="15"/>
      <c r="Q184" s="15"/>
      <c r="R184" s="15"/>
      <c r="S184" s="15"/>
      <c r="T184" s="15"/>
      <c r="U184" s="15"/>
      <c r="V184" s="15"/>
    </row>
    <row r="185" spans="1:22" s="13" customFormat="1" hidden="1" x14ac:dyDescent="0.3">
      <c r="A185" s="284"/>
      <c r="B185" s="285"/>
      <c r="C185" s="286"/>
      <c r="D185" s="287"/>
      <c r="E185" s="288">
        <f t="shared" si="4"/>
        <v>125384.54629744447</v>
      </c>
      <c r="F185" s="15"/>
      <c r="G185" s="101"/>
      <c r="H185" s="102"/>
      <c r="I185" s="103"/>
      <c r="J185" s="141"/>
      <c r="K185" s="137"/>
      <c r="L185" s="138"/>
      <c r="M185" s="268"/>
      <c r="N185" s="269"/>
      <c r="O185" s="15"/>
      <c r="P185" s="15"/>
      <c r="Q185" s="15"/>
      <c r="R185" s="15"/>
      <c r="S185" s="15"/>
      <c r="T185" s="15"/>
      <c r="U185" s="15"/>
      <c r="V185" s="15"/>
    </row>
    <row r="186" spans="1:22" s="13" customFormat="1" hidden="1" x14ac:dyDescent="0.3">
      <c r="A186" s="284"/>
      <c r="B186" s="285"/>
      <c r="C186" s="286"/>
      <c r="D186" s="287"/>
      <c r="E186" s="288">
        <f t="shared" si="4"/>
        <v>125384.54629744447</v>
      </c>
      <c r="F186" s="15"/>
      <c r="G186" s="101"/>
      <c r="H186" s="102"/>
      <c r="I186" s="103"/>
      <c r="J186" s="141"/>
      <c r="K186" s="137"/>
      <c r="L186" s="138"/>
      <c r="M186" s="268"/>
      <c r="N186" s="269"/>
      <c r="O186" s="15"/>
      <c r="P186" s="15"/>
      <c r="Q186" s="15"/>
      <c r="R186" s="15"/>
      <c r="S186" s="15"/>
      <c r="T186" s="15"/>
      <c r="U186" s="15"/>
      <c r="V186" s="15"/>
    </row>
    <row r="187" spans="1:22" s="13" customFormat="1" hidden="1" x14ac:dyDescent="0.3">
      <c r="A187" s="284"/>
      <c r="B187" s="285"/>
      <c r="C187" s="286"/>
      <c r="D187" s="287"/>
      <c r="E187" s="288">
        <f t="shared" si="4"/>
        <v>125384.54629744447</v>
      </c>
      <c r="F187" s="15"/>
      <c r="G187" s="101"/>
      <c r="H187" s="102"/>
      <c r="I187" s="103"/>
      <c r="J187" s="141"/>
      <c r="K187" s="137"/>
      <c r="L187" s="138"/>
      <c r="M187" s="268"/>
      <c r="N187" s="269"/>
      <c r="O187" s="15"/>
      <c r="P187" s="15"/>
      <c r="Q187" s="15"/>
      <c r="R187" s="15"/>
      <c r="S187" s="15"/>
      <c r="T187" s="15"/>
      <c r="U187" s="15"/>
      <c r="V187" s="15"/>
    </row>
    <row r="188" spans="1:22" s="13" customFormat="1" hidden="1" x14ac:dyDescent="0.3">
      <c r="A188" s="284"/>
      <c r="B188" s="285"/>
      <c r="C188" s="286"/>
      <c r="D188" s="287"/>
      <c r="E188" s="288">
        <f t="shared" si="4"/>
        <v>125384.54629744447</v>
      </c>
      <c r="F188" s="15"/>
      <c r="G188" s="101"/>
      <c r="H188" s="102"/>
      <c r="I188" s="103"/>
      <c r="J188" s="141"/>
      <c r="K188" s="137"/>
      <c r="L188" s="138"/>
      <c r="M188" s="268"/>
      <c r="N188" s="269"/>
      <c r="O188" s="15"/>
      <c r="P188" s="15"/>
      <c r="Q188" s="15"/>
      <c r="R188" s="15"/>
      <c r="S188" s="15"/>
      <c r="T188" s="15"/>
      <c r="U188" s="15"/>
      <c r="V188" s="15"/>
    </row>
    <row r="189" spans="1:22" s="13" customFormat="1" hidden="1" x14ac:dyDescent="0.3">
      <c r="A189" s="284"/>
      <c r="B189" s="285"/>
      <c r="C189" s="286"/>
      <c r="D189" s="287"/>
      <c r="E189" s="288">
        <f t="shared" si="4"/>
        <v>125384.54629744447</v>
      </c>
      <c r="F189" s="15"/>
      <c r="G189" s="101"/>
      <c r="H189" s="102"/>
      <c r="I189" s="103"/>
      <c r="J189" s="141"/>
      <c r="K189" s="137"/>
      <c r="L189" s="138"/>
      <c r="M189" s="268"/>
      <c r="N189" s="269"/>
      <c r="O189" s="15"/>
      <c r="P189" s="15"/>
      <c r="Q189" s="15"/>
      <c r="R189" s="15"/>
      <c r="S189" s="15"/>
      <c r="T189" s="15"/>
      <c r="U189" s="15"/>
      <c r="V189" s="15"/>
    </row>
    <row r="190" spans="1:22" s="13" customFormat="1" hidden="1" x14ac:dyDescent="0.3">
      <c r="A190" s="284"/>
      <c r="B190" s="285"/>
      <c r="C190" s="286"/>
      <c r="D190" s="287"/>
      <c r="E190" s="288">
        <f t="shared" si="4"/>
        <v>125384.54629744447</v>
      </c>
      <c r="F190" s="15"/>
      <c r="G190" s="101"/>
      <c r="H190" s="102"/>
      <c r="I190" s="103"/>
      <c r="J190" s="141"/>
      <c r="K190" s="137"/>
      <c r="L190" s="138"/>
      <c r="M190" s="268"/>
      <c r="N190" s="269"/>
      <c r="O190" s="15"/>
      <c r="P190" s="15"/>
      <c r="Q190" s="15"/>
      <c r="R190" s="15"/>
      <c r="S190" s="15"/>
      <c r="T190" s="15"/>
      <c r="U190" s="15"/>
      <c r="V190" s="15"/>
    </row>
    <row r="191" spans="1:22" s="13" customFormat="1" x14ac:dyDescent="0.3">
      <c r="A191" s="284"/>
      <c r="B191" s="285"/>
      <c r="C191" s="286"/>
      <c r="D191" s="287"/>
      <c r="E191" s="288">
        <f t="shared" si="4"/>
        <v>125384.54629744447</v>
      </c>
      <c r="F191" s="15"/>
      <c r="G191" s="101"/>
      <c r="H191" s="102"/>
      <c r="I191" s="103"/>
      <c r="J191" s="141"/>
      <c r="K191" s="137"/>
      <c r="L191" s="138"/>
      <c r="M191" s="268"/>
      <c r="N191" s="269"/>
      <c r="O191" s="15"/>
      <c r="P191" s="15"/>
      <c r="Q191" s="15"/>
      <c r="R191" s="15"/>
      <c r="S191" s="15"/>
      <c r="T191" s="15"/>
      <c r="U191" s="15"/>
      <c r="V191" s="15"/>
    </row>
    <row r="192" spans="1:22" s="13" customFormat="1" hidden="1" x14ac:dyDescent="0.3">
      <c r="A192" s="284"/>
      <c r="B192" s="285"/>
      <c r="C192" s="286"/>
      <c r="D192" s="287"/>
      <c r="E192" s="288">
        <f t="shared" si="4"/>
        <v>125384.54629744447</v>
      </c>
      <c r="F192" s="15"/>
      <c r="G192" s="101"/>
      <c r="H192" s="102"/>
      <c r="I192" s="103"/>
      <c r="J192" s="141"/>
      <c r="K192" s="137"/>
      <c r="L192" s="138"/>
      <c r="M192" s="268"/>
      <c r="N192" s="269"/>
      <c r="O192" s="15"/>
      <c r="P192" s="15"/>
      <c r="Q192" s="15"/>
      <c r="R192" s="15"/>
      <c r="S192" s="15"/>
      <c r="T192" s="15"/>
      <c r="U192" s="15"/>
      <c r="V192" s="15"/>
    </row>
    <row r="193" spans="1:22" s="13" customFormat="1" hidden="1" x14ac:dyDescent="0.3">
      <c r="A193" s="284"/>
      <c r="B193" s="285"/>
      <c r="C193" s="286"/>
      <c r="D193" s="287"/>
      <c r="E193" s="288">
        <f t="shared" si="4"/>
        <v>125384.54629744447</v>
      </c>
      <c r="F193" s="15"/>
      <c r="G193" s="101"/>
      <c r="H193" s="102"/>
      <c r="I193" s="103"/>
      <c r="J193" s="141"/>
      <c r="K193" s="137"/>
      <c r="L193" s="138"/>
      <c r="M193" s="268"/>
      <c r="N193" s="269"/>
      <c r="O193" s="15"/>
      <c r="P193" s="15"/>
      <c r="Q193" s="15"/>
      <c r="R193" s="15"/>
      <c r="S193" s="15"/>
      <c r="T193" s="15"/>
      <c r="U193" s="15"/>
      <c r="V193" s="15"/>
    </row>
    <row r="194" spans="1:22" s="13" customFormat="1" hidden="1" x14ac:dyDescent="0.3">
      <c r="A194" s="284"/>
      <c r="B194" s="285"/>
      <c r="C194" s="286"/>
      <c r="D194" s="287"/>
      <c r="E194" s="288">
        <f t="shared" si="4"/>
        <v>125384.54629744447</v>
      </c>
      <c r="F194" s="15"/>
      <c r="G194" s="101"/>
      <c r="H194" s="102"/>
      <c r="I194" s="103"/>
      <c r="J194" s="141"/>
      <c r="K194" s="137"/>
      <c r="L194" s="138"/>
      <c r="M194" s="268"/>
      <c r="N194" s="269"/>
      <c r="O194" s="15"/>
      <c r="P194" s="15"/>
      <c r="Q194" s="15"/>
      <c r="R194" s="15"/>
      <c r="S194" s="15"/>
      <c r="T194" s="15"/>
      <c r="U194" s="15"/>
      <c r="V194" s="15"/>
    </row>
    <row r="195" spans="1:22" s="13" customFormat="1" hidden="1" x14ac:dyDescent="0.3">
      <c r="A195" s="284"/>
      <c r="B195" s="285"/>
      <c r="C195" s="286"/>
      <c r="D195" s="287"/>
      <c r="E195" s="288">
        <f t="shared" si="4"/>
        <v>125384.54629744447</v>
      </c>
      <c r="F195" s="15"/>
      <c r="G195" s="101"/>
      <c r="H195" s="102"/>
      <c r="I195" s="103"/>
      <c r="J195" s="141"/>
      <c r="K195" s="137"/>
      <c r="L195" s="138"/>
      <c r="M195" s="268"/>
      <c r="N195" s="269"/>
      <c r="O195" s="15"/>
      <c r="P195" s="15"/>
      <c r="Q195" s="15"/>
      <c r="R195" s="15"/>
      <c r="S195" s="15"/>
      <c r="T195" s="15"/>
      <c r="U195" s="15"/>
      <c r="V195" s="15"/>
    </row>
    <row r="196" spans="1:22" s="13" customFormat="1" hidden="1" x14ac:dyDescent="0.3">
      <c r="A196" s="284"/>
      <c r="B196" s="285"/>
      <c r="C196" s="286"/>
      <c r="D196" s="287"/>
      <c r="E196" s="288">
        <f t="shared" si="4"/>
        <v>125384.54629744447</v>
      </c>
      <c r="F196" s="15"/>
      <c r="G196" s="101"/>
      <c r="H196" s="102"/>
      <c r="I196" s="103"/>
      <c r="J196" s="141"/>
      <c r="K196" s="137"/>
      <c r="L196" s="138"/>
      <c r="M196" s="268"/>
      <c r="N196" s="269"/>
      <c r="O196" s="15"/>
      <c r="P196" s="15"/>
      <c r="Q196" s="15"/>
      <c r="R196" s="15"/>
      <c r="S196" s="15"/>
      <c r="T196" s="15"/>
      <c r="U196" s="15"/>
      <c r="V196" s="15"/>
    </row>
    <row r="197" spans="1:22" s="13" customFormat="1" hidden="1" x14ac:dyDescent="0.3">
      <c r="A197" s="284"/>
      <c r="B197" s="285"/>
      <c r="C197" s="286"/>
      <c r="D197" s="287"/>
      <c r="E197" s="288">
        <f t="shared" si="4"/>
        <v>125384.54629744447</v>
      </c>
      <c r="F197" s="15"/>
      <c r="G197" s="101"/>
      <c r="H197" s="102"/>
      <c r="I197" s="103"/>
      <c r="J197" s="141"/>
      <c r="K197" s="137"/>
      <c r="L197" s="138"/>
      <c r="M197" s="268"/>
      <c r="N197" s="269"/>
      <c r="O197" s="15"/>
      <c r="P197" s="15"/>
      <c r="Q197" s="15"/>
      <c r="R197" s="15"/>
      <c r="S197" s="15"/>
      <c r="T197" s="15"/>
      <c r="U197" s="15"/>
      <c r="V197" s="15"/>
    </row>
    <row r="198" spans="1:22" s="13" customFormat="1" hidden="1" x14ac:dyDescent="0.3">
      <c r="A198" s="284"/>
      <c r="B198" s="285"/>
      <c r="C198" s="286"/>
      <c r="D198" s="287"/>
      <c r="E198" s="288">
        <f t="shared" si="4"/>
        <v>125384.54629744447</v>
      </c>
      <c r="F198" s="15"/>
      <c r="G198" s="101"/>
      <c r="H198" s="102"/>
      <c r="I198" s="103"/>
      <c r="J198" s="141"/>
      <c r="K198" s="137"/>
      <c r="L198" s="138"/>
      <c r="M198" s="268"/>
      <c r="N198" s="269"/>
      <c r="O198" s="15"/>
      <c r="P198" s="15"/>
      <c r="Q198" s="15"/>
      <c r="R198" s="15"/>
      <c r="S198" s="15"/>
      <c r="T198" s="15"/>
      <c r="U198" s="15"/>
      <c r="V198" s="15"/>
    </row>
    <row r="199" spans="1:22" s="13" customFormat="1" hidden="1" x14ac:dyDescent="0.3">
      <c r="A199" s="284"/>
      <c r="B199" s="285"/>
      <c r="C199" s="286"/>
      <c r="D199" s="287"/>
      <c r="E199" s="288">
        <f t="shared" si="4"/>
        <v>125384.54629744447</v>
      </c>
      <c r="F199" s="15"/>
      <c r="G199" s="101"/>
      <c r="H199" s="102"/>
      <c r="I199" s="103"/>
      <c r="J199" s="141"/>
      <c r="K199" s="137"/>
      <c r="L199" s="138"/>
      <c r="M199" s="268"/>
      <c r="N199" s="269"/>
      <c r="O199" s="15"/>
      <c r="P199" s="15"/>
      <c r="Q199" s="15"/>
      <c r="R199" s="15"/>
      <c r="S199" s="15"/>
      <c r="T199" s="15"/>
      <c r="U199" s="15"/>
      <c r="V199" s="15"/>
    </row>
    <row r="200" spans="1:22" s="13" customFormat="1" hidden="1" x14ac:dyDescent="0.3">
      <c r="A200" s="284"/>
      <c r="B200" s="285"/>
      <c r="C200" s="286"/>
      <c r="D200" s="287"/>
      <c r="E200" s="288">
        <f t="shared" si="4"/>
        <v>125384.54629744447</v>
      </c>
      <c r="F200" s="15"/>
      <c r="G200" s="101"/>
      <c r="H200" s="102"/>
      <c r="I200" s="103"/>
      <c r="J200" s="141"/>
      <c r="K200" s="137"/>
      <c r="L200" s="138"/>
      <c r="M200" s="268"/>
      <c r="N200" s="269"/>
      <c r="O200" s="15"/>
      <c r="P200" s="15"/>
      <c r="Q200" s="15"/>
      <c r="R200" s="15"/>
      <c r="S200" s="15"/>
      <c r="T200" s="15"/>
      <c r="U200" s="15"/>
      <c r="V200" s="15"/>
    </row>
    <row r="201" spans="1:22" s="13" customFormat="1" hidden="1" x14ac:dyDescent="0.3">
      <c r="A201" s="284"/>
      <c r="B201" s="285"/>
      <c r="C201" s="286"/>
      <c r="D201" s="287"/>
      <c r="E201" s="288">
        <f t="shared" si="4"/>
        <v>125384.54629744447</v>
      </c>
      <c r="F201" s="15"/>
      <c r="G201" s="101"/>
      <c r="H201" s="102"/>
      <c r="I201" s="103"/>
      <c r="J201" s="141"/>
      <c r="K201" s="137"/>
      <c r="L201" s="138"/>
      <c r="M201" s="268"/>
      <c r="N201" s="269"/>
      <c r="O201" s="15"/>
      <c r="P201" s="15"/>
      <c r="Q201" s="15"/>
      <c r="R201" s="15"/>
      <c r="S201" s="15"/>
      <c r="T201" s="15"/>
      <c r="U201" s="15"/>
      <c r="V201" s="15"/>
    </row>
    <row r="202" spans="1:22" s="13" customFormat="1" hidden="1" x14ac:dyDescent="0.3">
      <c r="A202" s="284"/>
      <c r="B202" s="285"/>
      <c r="C202" s="286"/>
      <c r="D202" s="287"/>
      <c r="E202" s="288">
        <f t="shared" si="4"/>
        <v>125384.54629744447</v>
      </c>
      <c r="F202" s="15"/>
      <c r="G202" s="101"/>
      <c r="H202" s="102"/>
      <c r="I202" s="103"/>
      <c r="J202" s="141"/>
      <c r="K202" s="137"/>
      <c r="L202" s="138"/>
      <c r="M202" s="268"/>
      <c r="N202" s="269"/>
      <c r="O202" s="15"/>
      <c r="P202" s="15"/>
      <c r="Q202" s="15"/>
      <c r="R202" s="15"/>
      <c r="S202" s="15"/>
      <c r="T202" s="15"/>
      <c r="U202" s="15"/>
      <c r="V202" s="15"/>
    </row>
    <row r="203" spans="1:22" s="13" customFormat="1" hidden="1" x14ac:dyDescent="0.3">
      <c r="A203" s="284"/>
      <c r="B203" s="285"/>
      <c r="C203" s="286"/>
      <c r="D203" s="287"/>
      <c r="E203" s="288">
        <f t="shared" si="4"/>
        <v>125384.54629744447</v>
      </c>
      <c r="F203" s="15"/>
      <c r="G203" s="101"/>
      <c r="H203" s="102"/>
      <c r="I203" s="103"/>
      <c r="J203" s="141"/>
      <c r="K203" s="137"/>
      <c r="L203" s="138"/>
      <c r="M203" s="268"/>
      <c r="N203" s="269"/>
      <c r="O203" s="15"/>
      <c r="P203" s="15"/>
      <c r="Q203" s="15"/>
      <c r="R203" s="15"/>
      <c r="S203" s="15"/>
      <c r="T203" s="15"/>
      <c r="U203" s="15"/>
      <c r="V203" s="15"/>
    </row>
    <row r="204" spans="1:22" s="13" customFormat="1" hidden="1" x14ac:dyDescent="0.3">
      <c r="A204" s="284"/>
      <c r="B204" s="285"/>
      <c r="C204" s="286"/>
      <c r="D204" s="287"/>
      <c r="E204" s="288">
        <f t="shared" si="4"/>
        <v>125384.54629744447</v>
      </c>
      <c r="F204" s="15"/>
      <c r="G204" s="101"/>
      <c r="H204" s="102"/>
      <c r="I204" s="103"/>
      <c r="J204" s="141"/>
      <c r="K204" s="137"/>
      <c r="L204" s="138"/>
      <c r="M204" s="268"/>
      <c r="N204" s="269"/>
      <c r="O204" s="15"/>
      <c r="P204" s="15"/>
      <c r="Q204" s="15"/>
      <c r="R204" s="15"/>
      <c r="S204" s="15"/>
      <c r="T204" s="15"/>
      <c r="U204" s="15"/>
      <c r="V204" s="15"/>
    </row>
    <row r="205" spans="1:22" s="13" customFormat="1" hidden="1" x14ac:dyDescent="0.3">
      <c r="A205" s="284"/>
      <c r="B205" s="285"/>
      <c r="C205" s="286"/>
      <c r="D205" s="287"/>
      <c r="E205" s="288">
        <f t="shared" si="4"/>
        <v>125384.54629744447</v>
      </c>
      <c r="F205" s="15"/>
      <c r="G205" s="101"/>
      <c r="H205" s="102"/>
      <c r="I205" s="103"/>
      <c r="J205" s="104"/>
      <c r="K205" s="137"/>
      <c r="L205" s="138"/>
      <c r="M205" s="268"/>
      <c r="N205" s="269"/>
      <c r="O205" s="15"/>
      <c r="P205" s="15"/>
      <c r="Q205" s="15"/>
      <c r="R205" s="15"/>
      <c r="S205" s="15"/>
      <c r="T205" s="15"/>
      <c r="U205" s="15"/>
      <c r="V205" s="15"/>
    </row>
    <row r="206" spans="1:22" s="13" customFormat="1" hidden="1" x14ac:dyDescent="0.3">
      <c r="A206" s="284"/>
      <c r="B206" s="285"/>
      <c r="C206" s="286"/>
      <c r="D206" s="287"/>
      <c r="E206" s="288">
        <f t="shared" si="4"/>
        <v>125384.54629744447</v>
      </c>
      <c r="F206" s="15"/>
      <c r="G206" s="101"/>
      <c r="H206" s="102"/>
      <c r="I206" s="103"/>
      <c r="J206" s="104"/>
      <c r="K206" s="137"/>
      <c r="L206" s="138"/>
      <c r="M206" s="268"/>
      <c r="N206" s="269"/>
      <c r="O206" s="15"/>
      <c r="P206" s="15"/>
      <c r="Q206" s="15"/>
      <c r="R206" s="15"/>
      <c r="S206" s="15"/>
      <c r="T206" s="15"/>
      <c r="U206" s="15"/>
      <c r="V206" s="15"/>
    </row>
    <row r="207" spans="1:22" s="13" customFormat="1" hidden="1" x14ac:dyDescent="0.3">
      <c r="A207" s="284"/>
      <c r="B207" s="285"/>
      <c r="C207" s="286"/>
      <c r="D207" s="287"/>
      <c r="E207" s="288">
        <f t="shared" si="4"/>
        <v>125384.54629744447</v>
      </c>
      <c r="F207" s="15"/>
      <c r="G207" s="101"/>
      <c r="H207" s="102"/>
      <c r="I207" s="103"/>
      <c r="J207" s="104"/>
      <c r="K207" s="137"/>
      <c r="L207" s="138"/>
      <c r="M207" s="268"/>
      <c r="N207" s="269"/>
      <c r="O207" s="15"/>
      <c r="P207" s="15"/>
      <c r="Q207" s="15"/>
      <c r="R207" s="15"/>
      <c r="S207" s="15"/>
      <c r="T207" s="15"/>
      <c r="U207" s="15"/>
      <c r="V207" s="15"/>
    </row>
    <row r="208" spans="1:22" s="13" customFormat="1" x14ac:dyDescent="0.3">
      <c r="A208" s="284"/>
      <c r="B208" s="285"/>
      <c r="C208" s="286"/>
      <c r="D208" s="287"/>
      <c r="E208" s="288">
        <f t="shared" si="4"/>
        <v>125384.54629744447</v>
      </c>
      <c r="F208" s="15"/>
      <c r="G208" s="101"/>
      <c r="H208" s="102"/>
      <c r="I208" s="103"/>
      <c r="J208" s="104"/>
      <c r="K208" s="137"/>
      <c r="L208" s="138"/>
      <c r="M208" s="268"/>
      <c r="N208" s="269"/>
      <c r="O208" s="15"/>
      <c r="P208" s="15"/>
      <c r="Q208" s="15"/>
      <c r="R208" s="15"/>
      <c r="S208" s="15"/>
      <c r="T208" s="15"/>
      <c r="U208" s="15"/>
      <c r="V208" s="15"/>
    </row>
    <row r="209" spans="1:22" s="13" customFormat="1" x14ac:dyDescent="0.3">
      <c r="A209" s="8"/>
      <c r="B209" s="4"/>
      <c r="C209" s="18"/>
      <c r="D209" s="51"/>
      <c r="E209" s="57"/>
      <c r="F209" s="15"/>
      <c r="G209" s="101"/>
      <c r="H209" s="102"/>
      <c r="I209" s="103"/>
      <c r="J209" s="104"/>
      <c r="K209" s="137"/>
      <c r="L209" s="138"/>
      <c r="M209" s="268"/>
      <c r="N209" s="269"/>
      <c r="O209" s="15"/>
      <c r="P209" s="15"/>
      <c r="Q209" s="15"/>
      <c r="R209" s="15"/>
      <c r="S209" s="15"/>
      <c r="T209" s="15"/>
      <c r="U209" s="15"/>
      <c r="V209" s="15"/>
    </row>
    <row r="210" spans="1:22" s="13" customFormat="1" ht="15.75" thickBot="1" x14ac:dyDescent="0.35">
      <c r="A210" s="8"/>
      <c r="B210" s="4"/>
      <c r="C210" s="18"/>
      <c r="D210" s="18"/>
      <c r="E210" s="57"/>
      <c r="F210" s="15"/>
      <c r="G210" s="101"/>
      <c r="H210" s="102"/>
      <c r="I210" s="103"/>
      <c r="J210" s="104"/>
      <c r="K210" s="137"/>
      <c r="L210" s="138"/>
      <c r="M210" s="268"/>
      <c r="N210" s="269"/>
      <c r="O210" s="15"/>
      <c r="P210" s="15"/>
      <c r="Q210" s="15"/>
      <c r="R210" s="15"/>
      <c r="S210" s="15"/>
      <c r="T210" s="15"/>
      <c r="U210" s="15"/>
      <c r="V210" s="15"/>
    </row>
    <row r="211" spans="1:22" s="2" customFormat="1" ht="16.5" thickBot="1" x14ac:dyDescent="0.35">
      <c r="A211" s="8"/>
      <c r="B211" s="256" t="s">
        <v>9</v>
      </c>
      <c r="C211" s="18"/>
      <c r="D211" s="18"/>
      <c r="E211" s="129">
        <f>SUM(C$2:C208)-SUM(D$2:D208)</f>
        <v>125384.5462974445</v>
      </c>
      <c r="F211"/>
      <c r="G211" s="114">
        <f>SUM(G2:G210)</f>
        <v>0</v>
      </c>
      <c r="H211" s="115">
        <f t="shared" ref="H211:N211" si="5">SUM(H2:H210)</f>
        <v>0</v>
      </c>
      <c r="I211" s="116">
        <f t="shared" si="5"/>
        <v>0</v>
      </c>
      <c r="J211" s="117">
        <f t="shared" si="5"/>
        <v>0</v>
      </c>
      <c r="K211" s="139">
        <f t="shared" si="5"/>
        <v>0</v>
      </c>
      <c r="L211" s="140">
        <f t="shared" si="5"/>
        <v>0</v>
      </c>
      <c r="M211" s="270">
        <f t="shared" si="5"/>
        <v>701147.06</v>
      </c>
      <c r="N211" s="271">
        <f t="shared" si="5"/>
        <v>0</v>
      </c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8"/>
      <c r="B212" s="41"/>
      <c r="C212" s="18"/>
      <c r="D212" s="18"/>
      <c r="E212" s="42"/>
      <c r="F212" s="43"/>
      <c r="G212" s="312">
        <f>G211-H211</f>
        <v>0</v>
      </c>
      <c r="H212" s="313"/>
      <c r="I212" s="314">
        <f>I211-J211</f>
        <v>0</v>
      </c>
      <c r="J212" s="315"/>
      <c r="K212" s="316">
        <f>K211-L211</f>
        <v>0</v>
      </c>
      <c r="L212" s="317"/>
      <c r="M212" s="318">
        <f>M211-N211</f>
        <v>701147.06</v>
      </c>
      <c r="N212" s="319"/>
      <c r="O212"/>
      <c r="P212"/>
      <c r="Q212"/>
      <c r="R212"/>
      <c r="S212"/>
      <c r="T212"/>
      <c r="U212"/>
      <c r="V212"/>
    </row>
    <row r="213" spans="1:22" s="2" customFormat="1" ht="15.75" thickBot="1" x14ac:dyDescent="0.35">
      <c r="A213" s="8"/>
      <c r="B213" s="125" t="s">
        <v>59</v>
      </c>
      <c r="C213" s="18"/>
      <c r="D213" s="18"/>
      <c r="E213" s="126">
        <f>G2</f>
        <v>0</v>
      </c>
      <c r="F213" s="4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185"/>
      <c r="B214" s="215"/>
      <c r="C214" s="186"/>
      <c r="D214" s="186"/>
      <c r="E214" s="18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8"/>
      <c r="B215" s="125" t="s">
        <v>45</v>
      </c>
      <c r="C215" s="18"/>
      <c r="D215" s="18"/>
      <c r="E215" s="126">
        <f>SUM(E213:E214)</f>
        <v>0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8"/>
      <c r="B216" s="52"/>
      <c r="C216" s="20"/>
      <c r="D216" s="20"/>
      <c r="E216" s="65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13"/>
      <c r="B217" s="127" t="s">
        <v>60</v>
      </c>
      <c r="C217" s="18"/>
      <c r="D217" s="18"/>
      <c r="E217" s="128">
        <f>I2</f>
        <v>0</v>
      </c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A218" s="188"/>
      <c r="B218" s="193"/>
      <c r="C218" s="189"/>
      <c r="D218" s="189"/>
      <c r="E218" s="19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3" customFormat="1" ht="15.75" thickBot="1" x14ac:dyDescent="0.35">
      <c r="A219" s="8"/>
      <c r="B219" s="127" t="s">
        <v>46</v>
      </c>
      <c r="C219" s="18"/>
      <c r="D219" s="18"/>
      <c r="E219" s="128">
        <f>SUM(E217:E218)</f>
        <v>0</v>
      </c>
      <c r="F219" s="15"/>
      <c r="G219"/>
      <c r="H219"/>
      <c r="I219"/>
      <c r="J219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s="13" customFormat="1" ht="15.75" thickBot="1" x14ac:dyDescent="0.35">
      <c r="A220" s="8"/>
      <c r="B220" s="7"/>
      <c r="C220" s="18"/>
      <c r="D220" s="18"/>
      <c r="E220" s="57"/>
      <c r="F220" s="15"/>
      <c r="G220"/>
      <c r="H220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s="2" customFormat="1" ht="15.75" thickBot="1" x14ac:dyDescent="0.35">
      <c r="A221" s="8"/>
      <c r="B221" s="257" t="s">
        <v>61</v>
      </c>
      <c r="C221" s="19"/>
      <c r="D221" s="19"/>
      <c r="E221" s="258">
        <f>K2</f>
        <v>0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190"/>
      <c r="B222" s="194"/>
      <c r="C222" s="191"/>
      <c r="D222" s="192"/>
      <c r="E222" s="19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3"/>
      <c r="B223" s="257" t="s">
        <v>47</v>
      </c>
      <c r="C223" s="19"/>
      <c r="D223" s="19"/>
      <c r="E223" s="258">
        <f>SUM(E221:E222)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x14ac:dyDescent="0.3">
      <c r="A224" s="13"/>
      <c r="B224" s="13"/>
      <c r="C224" s="13"/>
      <c r="D224" s="18"/>
      <c r="E224" s="3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ht="13.5" thickBot="1" x14ac:dyDescent="0.25"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5.75" thickBot="1" x14ac:dyDescent="0.35">
      <c r="A226" s="209"/>
      <c r="B226" s="259" t="s">
        <v>65</v>
      </c>
      <c r="C226" s="19"/>
      <c r="D226" s="19"/>
      <c r="E226" s="260">
        <f>M2</f>
        <v>636129.15000000014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x14ac:dyDescent="0.3">
      <c r="A227" s="209">
        <v>44774</v>
      </c>
      <c r="B227" s="261" t="s">
        <v>71</v>
      </c>
      <c r="C227" s="262"/>
      <c r="D227" s="262"/>
      <c r="E227" s="263">
        <f>M21</f>
        <v>30499.34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09">
        <v>44809</v>
      </c>
      <c r="B228" s="261" t="s">
        <v>71</v>
      </c>
      <c r="C228" s="262"/>
      <c r="D228" s="262"/>
      <c r="E228" s="263">
        <f>M32</f>
        <v>34518.57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09"/>
      <c r="B229" s="261" t="s">
        <v>71</v>
      </c>
      <c r="C229" s="262"/>
      <c r="D229" s="262"/>
      <c r="E229" s="26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09"/>
      <c r="B230" s="261" t="s">
        <v>71</v>
      </c>
      <c r="C230" s="262"/>
      <c r="D230" s="262"/>
      <c r="E230" s="26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09"/>
      <c r="B231" s="261" t="s">
        <v>71</v>
      </c>
      <c r="C231" s="262"/>
      <c r="D231" s="262"/>
      <c r="E231" s="26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09"/>
      <c r="B232" s="261" t="s">
        <v>71</v>
      </c>
      <c r="C232" s="262"/>
      <c r="D232" s="262"/>
      <c r="E232" s="26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09"/>
      <c r="B233" s="261" t="s">
        <v>71</v>
      </c>
      <c r="C233" s="262"/>
      <c r="D233" s="262"/>
      <c r="E233" s="26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09"/>
      <c r="B234" s="261" t="s">
        <v>71</v>
      </c>
      <c r="C234" s="262"/>
      <c r="D234" s="262"/>
      <c r="E234" s="26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09"/>
      <c r="B235" s="261" t="s">
        <v>71</v>
      </c>
      <c r="C235" s="262"/>
      <c r="D235" s="262"/>
      <c r="E235" s="26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ht="15.75" thickBot="1" x14ac:dyDescent="0.35">
      <c r="A236" s="209"/>
      <c r="B236" s="261" t="s">
        <v>71</v>
      </c>
      <c r="C236" s="262"/>
      <c r="D236" s="262"/>
      <c r="E236" s="26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09"/>
      <c r="B237" s="259" t="s">
        <v>65</v>
      </c>
      <c r="C237" s="19"/>
      <c r="D237" s="19"/>
      <c r="E237" s="260">
        <f>SUM(E226:E236)</f>
        <v>701147.06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x14ac:dyDescent="0.3">
      <c r="A238" s="13"/>
      <c r="B238" s="13"/>
      <c r="C238" s="13"/>
      <c r="D238" s="18"/>
      <c r="E238" s="3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8"/>
      <c r="E239" s="3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A240" s="8"/>
      <c r="B240" s="27"/>
      <c r="C240" s="18"/>
      <c r="D240" s="18"/>
      <c r="E240" s="3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8"/>
      <c r="B241" s="27"/>
      <c r="C241" s="18"/>
      <c r="D241" s="18"/>
      <c r="E241" s="3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8"/>
      <c r="B242" s="27"/>
      <c r="C242" s="18"/>
      <c r="D242" s="18"/>
      <c r="E242" s="3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8"/>
      <c r="B243" s="7"/>
      <c r="C243" s="18"/>
      <c r="D243" s="18"/>
      <c r="E243" s="3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8"/>
      <c r="B244" s="27"/>
      <c r="C244" s="18"/>
      <c r="D244" s="18"/>
      <c r="E244" s="3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8"/>
      <c r="B245" s="7"/>
      <c r="C245" s="18"/>
      <c r="D245" s="18"/>
      <c r="E245" s="3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6"/>
      <c r="B246" s="35"/>
      <c r="C246" s="37"/>
      <c r="D246" s="18"/>
      <c r="E246" s="3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36"/>
      <c r="B247" s="35"/>
      <c r="C247" s="37"/>
      <c r="D247" s="18"/>
      <c r="E247" s="3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36"/>
      <c r="B248" s="35"/>
      <c r="C248" s="37"/>
      <c r="D248" s="18"/>
      <c r="E248" s="3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36"/>
      <c r="B249" s="35"/>
      <c r="C249" s="38"/>
      <c r="D249" s="18"/>
      <c r="E249" s="3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36"/>
      <c r="B250" s="35"/>
      <c r="C250" s="37"/>
      <c r="D250" s="18"/>
      <c r="E250" s="3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36"/>
      <c r="B251" s="35"/>
      <c r="C251" s="37"/>
      <c r="D251" s="18"/>
      <c r="E251" s="3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36"/>
      <c r="B252" s="35"/>
      <c r="C252" s="37"/>
      <c r="D252" s="18"/>
      <c r="E252" s="3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36"/>
      <c r="B253" s="35"/>
      <c r="C253" s="37"/>
      <c r="D253" s="18"/>
      <c r="E253" s="3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36"/>
      <c r="B254" s="35"/>
      <c r="C254" s="37"/>
      <c r="D254" s="18"/>
      <c r="E254" s="3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36"/>
      <c r="B255" s="35"/>
      <c r="C255" s="37"/>
      <c r="D255" s="18"/>
      <c r="E255" s="3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36"/>
      <c r="B256" s="35"/>
      <c r="C256" s="37"/>
      <c r="D256" s="18"/>
      <c r="E256" s="3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36"/>
      <c r="B257" s="35"/>
      <c r="C257" s="37"/>
      <c r="D257" s="18"/>
      <c r="E257" s="3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36"/>
      <c r="B258" s="35"/>
      <c r="C258" s="37"/>
      <c r="D258" s="18"/>
      <c r="E258" s="3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36"/>
      <c r="B259" s="35"/>
      <c r="C259" s="37"/>
      <c r="D259" s="18"/>
      <c r="E259" s="3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36"/>
      <c r="B260" s="35"/>
      <c r="C260" s="37"/>
      <c r="D260" s="18"/>
      <c r="E260" s="3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8"/>
      <c r="B261" s="4"/>
      <c r="C261" s="18"/>
      <c r="D261" s="18"/>
      <c r="E261" s="3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8"/>
      <c r="B262" s="4"/>
      <c r="C262" s="18"/>
      <c r="D262" s="18"/>
      <c r="E262" s="3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8"/>
      <c r="B263" s="4"/>
      <c r="C263" s="18"/>
      <c r="D263" s="18"/>
      <c r="E263" s="3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8"/>
      <c r="B264" s="4"/>
      <c r="C264" s="18"/>
      <c r="D264" s="18"/>
      <c r="E264" s="3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8"/>
      <c r="B265" s="4"/>
      <c r="C265" s="18"/>
      <c r="D265" s="18"/>
      <c r="E265" s="3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8"/>
      <c r="B266" s="4"/>
      <c r="C266" s="18"/>
      <c r="D266" s="18"/>
      <c r="E266" s="3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8"/>
      <c r="B267" s="4"/>
      <c r="C267" s="18"/>
      <c r="D267" s="18"/>
      <c r="E267" s="3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8"/>
      <c r="B268" s="4"/>
      <c r="C268" s="18"/>
      <c r="D268" s="18"/>
      <c r="E268" s="3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8"/>
      <c r="B269" s="4"/>
      <c r="C269" s="18"/>
      <c r="D269" s="18"/>
      <c r="E269" s="3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8"/>
      <c r="B270" s="4"/>
      <c r="C270" s="18"/>
      <c r="D270" s="18"/>
      <c r="E270" s="3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8"/>
      <c r="B271" s="4"/>
      <c r="C271" s="18"/>
      <c r="D271" s="18"/>
      <c r="E271" s="3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8"/>
      <c r="B272" s="4"/>
      <c r="C272" s="18"/>
      <c r="D272" s="18"/>
      <c r="E272" s="3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8"/>
      <c r="B273" s="4"/>
      <c r="C273" s="18"/>
      <c r="D273" s="18"/>
      <c r="E273" s="3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8"/>
      <c r="B274" s="4"/>
      <c r="C274" s="18"/>
      <c r="D274" s="18"/>
      <c r="E274" s="3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8"/>
      <c r="B275" s="4"/>
      <c r="C275" s="18"/>
      <c r="D275" s="18"/>
      <c r="E275" s="3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8"/>
      <c r="B276" s="4"/>
      <c r="C276" s="18"/>
      <c r="D276" s="18"/>
      <c r="E276" s="3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8"/>
      <c r="B277" s="4"/>
      <c r="C277" s="18"/>
      <c r="D277" s="18"/>
      <c r="E277" s="3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8"/>
      <c r="B278" s="4"/>
      <c r="C278" s="18"/>
      <c r="D278" s="18"/>
      <c r="E278" s="3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8"/>
      <c r="B279" s="4"/>
      <c r="C279" s="18"/>
      <c r="D279" s="18"/>
      <c r="E279" s="3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8"/>
      <c r="B280" s="4"/>
      <c r="C280" s="18"/>
      <c r="D280" s="18"/>
      <c r="E280" s="3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8"/>
      <c r="B281" s="4"/>
      <c r="C281" s="18"/>
      <c r="D281" s="18"/>
      <c r="E281" s="3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8"/>
      <c r="B282" s="4"/>
      <c r="C282" s="18"/>
      <c r="D282" s="18"/>
      <c r="E282" s="3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8"/>
      <c r="B283" s="4"/>
      <c r="C283" s="18"/>
      <c r="D283" s="18"/>
      <c r="E283" s="3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8"/>
      <c r="B284" s="4"/>
      <c r="C284" s="18"/>
      <c r="D284" s="18"/>
      <c r="E284" s="3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8"/>
      <c r="B285" s="4"/>
      <c r="C285" s="18"/>
      <c r="D285" s="18"/>
      <c r="E285" s="3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8"/>
      <c r="B286" s="4"/>
      <c r="C286" s="18"/>
      <c r="D286" s="18"/>
      <c r="E286" s="3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8"/>
      <c r="B287" s="4"/>
      <c r="C287" s="18"/>
      <c r="D287" s="18"/>
      <c r="E287" s="3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8"/>
      <c r="B288" s="4"/>
      <c r="C288" s="18"/>
      <c r="D288" s="18"/>
      <c r="E288" s="3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8"/>
      <c r="B289" s="4"/>
      <c r="C289" s="18"/>
      <c r="D289" s="18"/>
      <c r="E289" s="3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8"/>
      <c r="B290" s="4"/>
      <c r="C290" s="18"/>
      <c r="D290" s="18"/>
      <c r="E290" s="3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8"/>
      <c r="B291" s="4"/>
      <c r="C291" s="18"/>
      <c r="D291" s="18"/>
      <c r="E291" s="3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8"/>
      <c r="B292" s="4"/>
      <c r="C292" s="18"/>
      <c r="D292" s="18"/>
      <c r="E292" s="3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8"/>
      <c r="B293" s="4"/>
      <c r="C293" s="18"/>
      <c r="D293" s="18"/>
      <c r="E293" s="3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8"/>
      <c r="B294" s="4"/>
      <c r="C294" s="18"/>
      <c r="D294" s="18"/>
      <c r="E294" s="3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8"/>
      <c r="B295" s="4"/>
      <c r="C295" s="18"/>
      <c r="D295" s="18"/>
      <c r="E295" s="3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8"/>
      <c r="B296" s="4"/>
      <c r="C296" s="18"/>
      <c r="D296" s="18"/>
      <c r="E296" s="3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8"/>
      <c r="B297" s="4"/>
      <c r="C297" s="18"/>
      <c r="D297" s="18"/>
      <c r="E297" s="3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8"/>
      <c r="B298" s="4"/>
      <c r="C298" s="18"/>
      <c r="D298" s="18"/>
      <c r="E298" s="3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8"/>
      <c r="B299" s="4"/>
      <c r="C299" s="18"/>
      <c r="D299" s="18"/>
      <c r="E299" s="3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8"/>
      <c r="B300" s="4"/>
      <c r="C300" s="18"/>
      <c r="D300" s="18"/>
      <c r="E300" s="3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8"/>
      <c r="B301" s="4"/>
      <c r="C301" s="18"/>
      <c r="D301" s="18"/>
      <c r="E301" s="3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8"/>
      <c r="B302" s="4"/>
      <c r="C302" s="18"/>
      <c r="D302" s="18"/>
      <c r="E302" s="3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8"/>
      <c r="B303" s="4"/>
      <c r="C303" s="18"/>
      <c r="D303" s="18"/>
      <c r="E303" s="3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8"/>
      <c r="B304" s="4"/>
      <c r="C304" s="18"/>
      <c r="D304" s="18"/>
      <c r="E304" s="3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8"/>
      <c r="B305" s="4"/>
      <c r="C305" s="18"/>
      <c r="D305" s="18"/>
      <c r="E305" s="3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8"/>
      <c r="B306" s="4"/>
      <c r="C306" s="18"/>
      <c r="D306" s="18"/>
      <c r="E306" s="3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8"/>
      <c r="B307" s="4"/>
      <c r="C307" s="18"/>
      <c r="D307" s="18"/>
      <c r="E307" s="3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8"/>
      <c r="B308" s="4"/>
      <c r="C308" s="18"/>
      <c r="D308" s="18"/>
      <c r="E308" s="3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8"/>
      <c r="B309" s="7"/>
      <c r="C309" s="18"/>
      <c r="D309" s="18"/>
      <c r="E309" s="3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8"/>
      <c r="B310" s="4"/>
      <c r="C310" s="18"/>
      <c r="D310" s="18"/>
      <c r="E310" s="3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8"/>
      <c r="B311" s="4"/>
      <c r="C311" s="18"/>
      <c r="D311" s="18"/>
      <c r="E311" s="3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8"/>
      <c r="B312" s="4"/>
      <c r="C312" s="18"/>
      <c r="D312" s="18"/>
      <c r="E312" s="3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8"/>
      <c r="B313" s="4"/>
      <c r="C313" s="18"/>
      <c r="D313" s="18"/>
      <c r="E313" s="3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8"/>
      <c r="B314" s="4"/>
      <c r="C314" s="18"/>
      <c r="D314" s="18"/>
      <c r="E314" s="3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8"/>
      <c r="B315" s="4"/>
      <c r="C315" s="18"/>
      <c r="D315" s="18"/>
      <c r="E315" s="3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8"/>
      <c r="B316" s="4"/>
      <c r="C316" s="18"/>
      <c r="D316" s="18"/>
      <c r="E316" s="3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8"/>
      <c r="B317" s="4"/>
      <c r="C317" s="18"/>
      <c r="D317" s="18"/>
      <c r="E317" s="3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8"/>
      <c r="B318" s="4"/>
      <c r="C318" s="18"/>
      <c r="D318" s="18"/>
      <c r="E318" s="3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8"/>
      <c r="B319" s="4"/>
      <c r="C319" s="18"/>
      <c r="D319" s="18"/>
      <c r="E319" s="3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8"/>
      <c r="B320" s="4"/>
      <c r="C320" s="18"/>
      <c r="D320" s="18"/>
      <c r="E320" s="3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8"/>
      <c r="B321" s="4"/>
      <c r="C321" s="18"/>
      <c r="D321" s="18"/>
      <c r="E321" s="3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8"/>
      <c r="B322" s="4"/>
      <c r="C322" s="18"/>
      <c r="D322" s="18"/>
      <c r="E322" s="3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8"/>
      <c r="B323" s="4"/>
      <c r="C323" s="18"/>
      <c r="D323" s="18"/>
      <c r="E323" s="3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8"/>
      <c r="B324" s="4"/>
      <c r="C324" s="18"/>
      <c r="D324" s="18"/>
      <c r="E324" s="3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8"/>
      <c r="B325" s="4"/>
      <c r="C325" s="18"/>
      <c r="D325" s="18"/>
      <c r="E325" s="3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8"/>
      <c r="B326" s="4"/>
      <c r="C326" s="18"/>
      <c r="D326" s="18"/>
      <c r="E326" s="3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8"/>
      <c r="B327" s="4"/>
      <c r="C327" s="18"/>
      <c r="D327" s="18"/>
      <c r="E327" s="3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8"/>
      <c r="B328" s="4"/>
      <c r="C328" s="18"/>
      <c r="D328" s="18"/>
      <c r="E328" s="3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8"/>
      <c r="B329" s="4"/>
      <c r="C329" s="18"/>
      <c r="D329" s="18"/>
      <c r="E329" s="3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8"/>
      <c r="B330" s="4"/>
      <c r="C330" s="18"/>
      <c r="D330" s="18"/>
      <c r="E330" s="3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8"/>
      <c r="B331" s="4"/>
      <c r="C331" s="18"/>
      <c r="D331" s="18"/>
      <c r="E331" s="3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8"/>
      <c r="B332" s="4"/>
      <c r="C332" s="18"/>
      <c r="D332" s="18"/>
      <c r="E332" s="3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8"/>
      <c r="B333" s="4"/>
      <c r="C333" s="18"/>
      <c r="D333" s="18"/>
      <c r="E333" s="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8"/>
      <c r="B334" s="4"/>
      <c r="C334" s="18"/>
      <c r="D334" s="18"/>
      <c r="E334" s="3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8"/>
      <c r="B335" s="4"/>
      <c r="C335" s="18"/>
      <c r="D335" s="18"/>
      <c r="E335" s="3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8"/>
      <c r="B336" s="4"/>
      <c r="C336" s="18"/>
      <c r="D336" s="18"/>
      <c r="E336" s="3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8"/>
      <c r="B337" s="4"/>
      <c r="C337" s="18"/>
      <c r="D337" s="18"/>
      <c r="E337" s="3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8"/>
      <c r="B338" s="4"/>
      <c r="C338" s="18"/>
      <c r="D338" s="18"/>
      <c r="E338" s="3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8"/>
      <c r="B339" s="4"/>
      <c r="C339" s="18"/>
      <c r="D339" s="18"/>
      <c r="E339" s="3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8"/>
      <c r="B340" s="4"/>
      <c r="C340" s="18"/>
      <c r="D340" s="18"/>
      <c r="E340" s="3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8"/>
      <c r="B341" s="4"/>
      <c r="C341" s="18"/>
      <c r="D341" s="18"/>
      <c r="E341" s="3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8"/>
      <c r="B342" s="4"/>
      <c r="C342" s="18"/>
      <c r="D342" s="18"/>
      <c r="E342" s="3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8"/>
      <c r="B343" s="4"/>
      <c r="C343" s="18"/>
      <c r="D343" s="18"/>
      <c r="E343" s="3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8"/>
      <c r="B344" s="4"/>
      <c r="C344" s="18"/>
      <c r="D344" s="18"/>
      <c r="E344" s="3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8"/>
      <c r="B345" s="4"/>
      <c r="C345" s="18"/>
      <c r="D345" s="18"/>
      <c r="E345" s="3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8"/>
      <c r="B346" s="4"/>
      <c r="C346" s="18"/>
      <c r="D346" s="18"/>
      <c r="E346" s="3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8"/>
      <c r="B347" s="7"/>
      <c r="C347" s="18"/>
      <c r="D347" s="18"/>
      <c r="E347" s="3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8"/>
      <c r="B348" s="4"/>
      <c r="C348" s="18"/>
      <c r="D348" s="18"/>
      <c r="E348" s="3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8"/>
      <c r="B349" s="4"/>
      <c r="C349" s="18"/>
      <c r="D349" s="18"/>
      <c r="E349" s="3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8"/>
      <c r="B350" s="8"/>
      <c r="C350" s="18"/>
      <c r="D350" s="18"/>
      <c r="E350" s="3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8"/>
      <c r="B351" s="4"/>
      <c r="C351" s="18"/>
      <c r="D351" s="18"/>
      <c r="E351" s="3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8"/>
      <c r="B352" s="4"/>
      <c r="C352" s="18"/>
      <c r="D352" s="18"/>
      <c r="E352" s="3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8"/>
      <c r="B353" s="4"/>
      <c r="C353" s="18"/>
      <c r="D353" s="18"/>
      <c r="E353" s="3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8"/>
      <c r="B354" s="4"/>
      <c r="C354" s="18"/>
      <c r="D354" s="18"/>
      <c r="E354" s="3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8"/>
      <c r="B355" s="4"/>
      <c r="C355" s="18"/>
      <c r="D355" s="18"/>
      <c r="E355" s="3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8"/>
      <c r="B356" s="4"/>
      <c r="C356" s="18"/>
      <c r="D356" s="18"/>
      <c r="E356" s="3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8"/>
      <c r="B357" s="4"/>
      <c r="C357" s="18"/>
      <c r="D357" s="18"/>
      <c r="E357" s="3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8"/>
      <c r="B358" s="4"/>
      <c r="C358" s="18"/>
      <c r="D358" s="18"/>
      <c r="E358" s="3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8"/>
      <c r="B359" s="4"/>
      <c r="C359" s="18"/>
      <c r="D359" s="18"/>
      <c r="E359" s="3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8"/>
      <c r="B360" s="4"/>
      <c r="C360" s="18"/>
      <c r="D360" s="18"/>
      <c r="E360" s="3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8"/>
      <c r="B361" s="4"/>
      <c r="C361" s="18"/>
      <c r="D361" s="18"/>
      <c r="E361" s="3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8"/>
      <c r="B362" s="4"/>
      <c r="C362" s="18"/>
      <c r="D362" s="18"/>
      <c r="E362" s="3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8"/>
      <c r="B363" s="4"/>
      <c r="C363" s="18"/>
      <c r="D363" s="18"/>
      <c r="E363" s="3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8"/>
      <c r="B364" s="4"/>
      <c r="C364" s="18"/>
      <c r="D364" s="18"/>
      <c r="E364" s="3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8"/>
      <c r="B365" s="4"/>
      <c r="C365" s="18"/>
      <c r="D365" s="18"/>
      <c r="E365" s="3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8"/>
      <c r="B366" s="4"/>
      <c r="C366" s="18"/>
      <c r="D366" s="18"/>
      <c r="E366" s="3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8"/>
      <c r="B367" s="4"/>
      <c r="C367" s="18"/>
      <c r="D367" s="18"/>
      <c r="E367" s="3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8"/>
      <c r="B368" s="4"/>
      <c r="C368" s="18"/>
      <c r="D368" s="18"/>
      <c r="E368" s="3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8"/>
      <c r="B369" s="4"/>
      <c r="C369" s="18"/>
      <c r="D369" s="18"/>
      <c r="E369" s="3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8"/>
      <c r="B370" s="4"/>
      <c r="C370" s="18"/>
      <c r="D370" s="18"/>
      <c r="E370" s="3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8"/>
      <c r="B371" s="4"/>
      <c r="C371" s="18"/>
      <c r="D371" s="18"/>
      <c r="E371" s="3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8"/>
      <c r="B372" s="4"/>
      <c r="C372" s="18"/>
      <c r="D372" s="18"/>
      <c r="E372" s="3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8"/>
      <c r="B373" s="4"/>
      <c r="C373" s="18"/>
      <c r="D373" s="18"/>
      <c r="E373" s="3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8"/>
      <c r="B374" s="4"/>
      <c r="C374" s="18"/>
      <c r="D374" s="18"/>
      <c r="E374" s="3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8"/>
      <c r="B375" s="4"/>
      <c r="C375" s="18"/>
      <c r="D375" s="18"/>
      <c r="E375" s="3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8"/>
      <c r="B376" s="4"/>
      <c r="C376" s="18"/>
      <c r="D376" s="18"/>
      <c r="E376" s="3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8"/>
      <c r="B377" s="4"/>
      <c r="C377" s="18"/>
      <c r="D377" s="18"/>
      <c r="E377" s="3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8"/>
      <c r="B378" s="4"/>
      <c r="C378" s="18"/>
      <c r="D378" s="18"/>
      <c r="E378" s="3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8"/>
      <c r="B379" s="4"/>
      <c r="C379" s="18"/>
      <c r="D379" s="18"/>
      <c r="E379" s="3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8"/>
      <c r="B380" s="4"/>
      <c r="C380" s="18"/>
      <c r="D380" s="18"/>
      <c r="E380" s="3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8"/>
      <c r="B381" s="4"/>
      <c r="C381" s="18"/>
      <c r="D381" s="18"/>
      <c r="E381" s="3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8"/>
      <c r="B382" s="4"/>
      <c r="C382" s="18"/>
      <c r="D382" s="18"/>
      <c r="E382" s="3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8"/>
      <c r="B383" s="4"/>
      <c r="C383" s="18"/>
      <c r="D383" s="18"/>
      <c r="E383" s="3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8"/>
      <c r="B384" s="4"/>
      <c r="C384" s="18"/>
      <c r="D384" s="18"/>
      <c r="E384" s="3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8"/>
      <c r="B385" s="4"/>
      <c r="C385" s="18"/>
      <c r="D385" s="18"/>
      <c r="E385" s="3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8"/>
      <c r="B386" s="4"/>
      <c r="C386" s="18"/>
      <c r="D386" s="18"/>
      <c r="E386" s="3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8"/>
      <c r="B387" s="4"/>
      <c r="C387" s="18"/>
      <c r="D387" s="18"/>
      <c r="E387" s="3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8"/>
      <c r="B388" s="4"/>
      <c r="C388" s="18"/>
      <c r="D388" s="18"/>
      <c r="E388" s="3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8"/>
      <c r="B389" s="4"/>
      <c r="C389" s="18"/>
      <c r="D389" s="18"/>
      <c r="E389" s="3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8"/>
      <c r="B390" s="4"/>
      <c r="C390" s="18"/>
      <c r="D390" s="18"/>
      <c r="E390" s="3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8"/>
      <c r="B391" s="4"/>
      <c r="C391" s="18"/>
      <c r="D391" s="18"/>
      <c r="E391" s="3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8"/>
      <c r="B392" s="7"/>
      <c r="C392" s="18"/>
      <c r="D392" s="18"/>
      <c r="E392" s="3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8"/>
      <c r="B393" s="4"/>
      <c r="C393" s="18"/>
      <c r="D393" s="18"/>
      <c r="E393" s="3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8"/>
      <c r="B394" s="4"/>
      <c r="C394" s="18"/>
      <c r="D394" s="18"/>
      <c r="E394" s="3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8"/>
      <c r="B395" s="4"/>
      <c r="C395" s="18"/>
      <c r="D395" s="18"/>
      <c r="E395" s="3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8"/>
      <c r="B396" s="4"/>
      <c r="C396" s="18"/>
      <c r="D396" s="18"/>
      <c r="E396" s="3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8"/>
      <c r="B397" s="4"/>
      <c r="C397" s="18"/>
      <c r="D397" s="18"/>
      <c r="E397" s="3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8"/>
      <c r="B398" s="4"/>
      <c r="C398" s="18"/>
      <c r="D398" s="18"/>
      <c r="E398" s="3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8"/>
      <c r="B399" s="4"/>
      <c r="C399" s="18"/>
      <c r="D399" s="18"/>
      <c r="E399" s="3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8"/>
      <c r="B400" s="4"/>
      <c r="C400" s="18"/>
      <c r="D400" s="18"/>
      <c r="E400" s="3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8"/>
      <c r="B401" s="4"/>
      <c r="C401" s="18"/>
      <c r="D401" s="18"/>
      <c r="E401" s="3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8"/>
      <c r="B402" s="4"/>
      <c r="C402" s="18"/>
      <c r="D402" s="18"/>
      <c r="E402" s="3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8"/>
      <c r="B403" s="4"/>
      <c r="C403" s="18"/>
      <c r="D403" s="18"/>
      <c r="E403" s="3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8"/>
      <c r="B404" s="4"/>
      <c r="C404" s="18"/>
      <c r="D404" s="18"/>
      <c r="E404" s="3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8"/>
      <c r="B405" s="4"/>
      <c r="C405" s="18"/>
      <c r="D405" s="18"/>
      <c r="E405" s="3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8"/>
      <c r="B406" s="4"/>
      <c r="C406" s="18"/>
      <c r="D406" s="18"/>
      <c r="E406" s="3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8"/>
      <c r="B407" s="4"/>
      <c r="C407" s="18"/>
      <c r="D407" s="18"/>
      <c r="E407" s="3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8"/>
      <c r="B408" s="4"/>
      <c r="C408" s="18"/>
      <c r="D408" s="18"/>
      <c r="E408" s="3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8"/>
      <c r="B409" s="4"/>
      <c r="C409" s="18"/>
      <c r="D409" s="18"/>
      <c r="E409" s="3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8"/>
      <c r="B410" s="4"/>
      <c r="C410" s="18"/>
      <c r="D410" s="18"/>
      <c r="E410" s="3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8"/>
      <c r="B411" s="4"/>
      <c r="C411" s="18"/>
      <c r="D411" s="18"/>
      <c r="E411" s="3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8"/>
      <c r="B412" s="4"/>
      <c r="C412" s="18"/>
      <c r="D412" s="18"/>
      <c r="E412" s="3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8"/>
      <c r="B413" s="4"/>
      <c r="C413" s="18"/>
      <c r="D413" s="18"/>
      <c r="E413" s="3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8"/>
      <c r="B414" s="4"/>
      <c r="C414" s="18"/>
      <c r="D414" s="18"/>
      <c r="E414" s="3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8"/>
      <c r="B415" s="4"/>
      <c r="C415" s="18"/>
      <c r="D415" s="18"/>
      <c r="E415" s="3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8"/>
      <c r="B416" s="4"/>
      <c r="C416" s="18"/>
      <c r="D416" s="18"/>
      <c r="E416" s="3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8"/>
      <c r="B417" s="4"/>
      <c r="C417" s="18"/>
      <c r="D417" s="18"/>
      <c r="E417" s="3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8"/>
      <c r="B418" s="4"/>
      <c r="C418" s="18"/>
      <c r="D418" s="18"/>
      <c r="E418" s="3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8"/>
      <c r="B419" s="4"/>
      <c r="C419" s="18"/>
      <c r="D419" s="18"/>
      <c r="E419" s="3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8"/>
      <c r="B420" s="4"/>
      <c r="C420" s="18"/>
      <c r="D420" s="18"/>
      <c r="E420" s="3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8"/>
      <c r="B421" s="4"/>
      <c r="C421" s="18"/>
      <c r="D421" s="18"/>
      <c r="E421" s="3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8"/>
      <c r="B422" s="7"/>
      <c r="C422" s="18"/>
      <c r="D422" s="18"/>
      <c r="E422" s="3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8"/>
      <c r="B423" s="4"/>
      <c r="C423" s="18"/>
      <c r="D423" s="18"/>
      <c r="E423" s="3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8"/>
      <c r="B424" s="4"/>
      <c r="C424" s="18"/>
      <c r="D424" s="18"/>
      <c r="E424" s="3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8"/>
      <c r="B425" s="4"/>
      <c r="C425" s="18"/>
      <c r="D425" s="18"/>
      <c r="E425" s="3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8"/>
      <c r="B426" s="4"/>
      <c r="C426" s="18"/>
      <c r="D426" s="18"/>
      <c r="E426" s="3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8"/>
      <c r="B427" s="4"/>
      <c r="C427" s="18"/>
      <c r="D427" s="18"/>
      <c r="E427" s="3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8"/>
      <c r="B428" s="4"/>
      <c r="C428" s="18"/>
      <c r="D428" s="18"/>
      <c r="E428" s="3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8"/>
      <c r="B429" s="4"/>
      <c r="C429" s="18"/>
      <c r="D429" s="18"/>
      <c r="E429" s="3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8"/>
      <c r="B430" s="4"/>
      <c r="C430" s="18"/>
      <c r="D430" s="18"/>
      <c r="E430" s="3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8"/>
      <c r="B431" s="4"/>
      <c r="C431" s="18"/>
      <c r="D431" s="18"/>
      <c r="E431" s="3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8"/>
      <c r="B432" s="4"/>
      <c r="C432" s="18"/>
      <c r="D432" s="18"/>
      <c r="E432" s="3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8"/>
      <c r="B433" s="4"/>
      <c r="C433" s="18"/>
      <c r="D433" s="18"/>
      <c r="E433" s="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8"/>
      <c r="B434" s="4"/>
      <c r="C434" s="18"/>
      <c r="D434" s="23"/>
      <c r="E434" s="3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8"/>
      <c r="B435" s="4"/>
      <c r="C435" s="18"/>
      <c r="D435" s="18"/>
      <c r="E435" s="3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8"/>
      <c r="B436" s="4"/>
      <c r="C436" s="18"/>
      <c r="D436" s="18"/>
      <c r="E436" s="3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8"/>
      <c r="B437" s="4"/>
      <c r="C437" s="18"/>
      <c r="D437" s="18"/>
      <c r="E437" s="3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8"/>
      <c r="B438" s="4"/>
      <c r="C438" s="18"/>
      <c r="D438" s="23"/>
      <c r="E438" s="3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8"/>
      <c r="B439" s="4"/>
      <c r="C439" s="18"/>
      <c r="D439" s="23"/>
      <c r="E439" s="3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8"/>
      <c r="B440" s="4"/>
      <c r="C440" s="18"/>
      <c r="D440" s="23"/>
      <c r="E440" s="3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8"/>
      <c r="B441" s="4"/>
      <c r="C441" s="18"/>
      <c r="D441" s="18"/>
      <c r="E441" s="3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8"/>
      <c r="B442" s="4"/>
      <c r="C442" s="18"/>
      <c r="D442" s="18"/>
      <c r="E442" s="3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8"/>
      <c r="B443" s="4"/>
      <c r="C443" s="18"/>
      <c r="D443" s="18"/>
      <c r="E443" s="3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8"/>
      <c r="B444" s="4"/>
      <c r="C444" s="18"/>
      <c r="D444" s="18"/>
      <c r="E444" s="3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8"/>
      <c r="B445" s="4"/>
      <c r="C445" s="18"/>
      <c r="D445" s="18"/>
      <c r="E445" s="3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8"/>
      <c r="B446" s="13"/>
      <c r="C446" s="18"/>
      <c r="D446" s="18"/>
      <c r="E446" s="3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8"/>
      <c r="B447" s="28"/>
      <c r="C447" s="18"/>
      <c r="D447" s="18"/>
      <c r="E447" s="3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8"/>
      <c r="B448" s="4"/>
      <c r="C448" s="18"/>
      <c r="D448" s="18"/>
      <c r="E448" s="3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8"/>
      <c r="B449" s="4"/>
      <c r="C449" s="21"/>
      <c r="D449" s="23"/>
      <c r="E449" s="3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8"/>
      <c r="B450" s="13"/>
      <c r="C450" s="18"/>
      <c r="D450" s="21"/>
      <c r="E450" s="3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8"/>
      <c r="B451" s="4"/>
      <c r="C451" s="21"/>
      <c r="D451" s="23"/>
      <c r="E451" s="3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8"/>
      <c r="B452" s="4"/>
      <c r="C452" s="18"/>
      <c r="D452" s="21"/>
      <c r="E452" s="3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8"/>
      <c r="B453" s="4"/>
      <c r="C453" s="18"/>
      <c r="D453" s="18"/>
      <c r="E453" s="3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3" customFormat="1" x14ac:dyDescent="0.3">
      <c r="A454" s="8"/>
      <c r="B454" s="4"/>
      <c r="C454" s="18"/>
      <c r="D454" s="18"/>
      <c r="E454" s="3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3" customFormat="1" x14ac:dyDescent="0.3">
      <c r="A455" s="8"/>
      <c r="B455" s="4"/>
      <c r="C455" s="18"/>
      <c r="D455" s="18"/>
      <c r="E455" s="3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3" customFormat="1" x14ac:dyDescent="0.3">
      <c r="A456" s="8"/>
      <c r="B456" s="4"/>
      <c r="C456" s="18"/>
      <c r="D456" s="18"/>
      <c r="E456" s="3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3" customFormat="1" x14ac:dyDescent="0.3">
      <c r="A457" s="8"/>
      <c r="B457" s="4"/>
      <c r="C457" s="18"/>
      <c r="D457" s="18"/>
      <c r="E457" s="3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13" customFormat="1" x14ac:dyDescent="0.3">
      <c r="A458" s="8"/>
      <c r="B458" s="4"/>
      <c r="C458" s="18"/>
      <c r="D458" s="18"/>
      <c r="E458" s="3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13" customFormat="1" x14ac:dyDescent="0.3">
      <c r="A459" s="8"/>
      <c r="B459" s="4"/>
      <c r="C459" s="18"/>
      <c r="D459" s="18"/>
      <c r="E459" s="3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13" customFormat="1" x14ac:dyDescent="0.3">
      <c r="A460" s="8"/>
      <c r="B460" s="7"/>
      <c r="C460" s="18"/>
      <c r="D460" s="18"/>
      <c r="E460" s="3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13" customFormat="1" x14ac:dyDescent="0.3">
      <c r="A461" s="8"/>
      <c r="B461" s="4"/>
      <c r="C461" s="18"/>
      <c r="D461" s="18"/>
      <c r="E461" s="3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13" customFormat="1" x14ac:dyDescent="0.3">
      <c r="A462" s="8"/>
      <c r="B462" s="4"/>
      <c r="C462" s="18"/>
      <c r="D462" s="18"/>
      <c r="E462" s="3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13" customFormat="1" x14ac:dyDescent="0.3">
      <c r="A463" s="8"/>
      <c r="B463" s="4"/>
      <c r="C463" s="18"/>
      <c r="D463" s="18"/>
      <c r="E463" s="3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13" customFormat="1" x14ac:dyDescent="0.3">
      <c r="A464" s="8"/>
      <c r="B464" s="4"/>
      <c r="C464" s="18"/>
      <c r="D464" s="18"/>
      <c r="E464" s="3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13" customFormat="1" x14ac:dyDescent="0.3">
      <c r="A465" s="8"/>
      <c r="B465" s="4"/>
      <c r="C465" s="18"/>
      <c r="D465" s="18"/>
      <c r="E465" s="3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13" customFormat="1" x14ac:dyDescent="0.3">
      <c r="A466" s="8"/>
      <c r="B466" s="7"/>
      <c r="C466" s="18"/>
      <c r="D466" s="18"/>
      <c r="E466" s="3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13" customFormat="1" x14ac:dyDescent="0.3">
      <c r="A467" s="8"/>
      <c r="B467" s="4"/>
      <c r="C467" s="18"/>
      <c r="D467" s="18"/>
      <c r="E467" s="33"/>
      <c r="F467"/>
      <c r="G467"/>
      <c r="H467"/>
      <c r="I467"/>
      <c r="J467"/>
      <c r="K467"/>
      <c r="L467"/>
      <c r="M467"/>
      <c r="N467"/>
    </row>
    <row r="468" spans="1:22" s="13" customFormat="1" x14ac:dyDescent="0.3">
      <c r="A468" s="8"/>
      <c r="B468" s="4"/>
      <c r="C468" s="18"/>
      <c r="D468" s="18"/>
      <c r="E468" s="33"/>
      <c r="F468"/>
      <c r="G468"/>
      <c r="H468"/>
      <c r="I468"/>
      <c r="J468"/>
      <c r="K468"/>
      <c r="L468"/>
      <c r="M468"/>
      <c r="N468"/>
    </row>
    <row r="469" spans="1:22" s="13" customFormat="1" x14ac:dyDescent="0.3">
      <c r="A469" s="8"/>
      <c r="B469" s="4"/>
      <c r="C469" s="18"/>
      <c r="D469" s="18"/>
      <c r="E469" s="33"/>
    </row>
    <row r="470" spans="1:22" s="13" customFormat="1" x14ac:dyDescent="0.3">
      <c r="A470" s="8"/>
      <c r="B470" s="4"/>
      <c r="C470" s="18"/>
      <c r="D470" s="18"/>
      <c r="E470" s="33"/>
    </row>
    <row r="471" spans="1:22" s="13" customFormat="1" x14ac:dyDescent="0.3">
      <c r="A471" s="8"/>
      <c r="B471" s="4"/>
      <c r="C471" s="18"/>
      <c r="D471" s="18"/>
      <c r="E471" s="33"/>
    </row>
    <row r="472" spans="1:22" s="13" customFormat="1" x14ac:dyDescent="0.3">
      <c r="A472" s="8"/>
      <c r="B472" s="4"/>
      <c r="C472" s="18"/>
      <c r="D472" s="18"/>
      <c r="E472" s="33"/>
    </row>
    <row r="473" spans="1:22" s="13" customFormat="1" x14ac:dyDescent="0.3">
      <c r="A473" s="8"/>
      <c r="B473" s="16"/>
      <c r="C473" s="18"/>
      <c r="D473" s="18"/>
      <c r="E473" s="33"/>
    </row>
    <row r="474" spans="1:22" s="13" customFormat="1" x14ac:dyDescent="0.3">
      <c r="A474" s="8"/>
      <c r="B474" s="4"/>
      <c r="C474" s="18"/>
      <c r="D474" s="18"/>
      <c r="E474" s="33"/>
    </row>
    <row r="475" spans="1:22" s="13" customFormat="1" x14ac:dyDescent="0.3">
      <c r="A475" s="8"/>
      <c r="B475" s="17"/>
      <c r="C475" s="18"/>
      <c r="D475" s="18"/>
      <c r="E475" s="33"/>
    </row>
    <row r="476" spans="1:22" s="13" customFormat="1" x14ac:dyDescent="0.3">
      <c r="A476" s="8"/>
      <c r="B476" s="4"/>
      <c r="C476" s="18"/>
      <c r="D476" s="18"/>
      <c r="E476" s="33"/>
    </row>
    <row r="477" spans="1:22" s="13" customFormat="1" x14ac:dyDescent="0.3">
      <c r="A477" s="8"/>
      <c r="B477" s="4"/>
      <c r="C477" s="18"/>
      <c r="D477" s="18"/>
      <c r="E477" s="33"/>
    </row>
    <row r="478" spans="1:22" s="13" customFormat="1" ht="15.75" x14ac:dyDescent="0.3">
      <c r="A478" s="8"/>
      <c r="B478" s="22"/>
      <c r="C478" s="18"/>
      <c r="D478" s="18"/>
      <c r="E478" s="33"/>
    </row>
    <row r="479" spans="1:22" s="13" customFormat="1" x14ac:dyDescent="0.3">
      <c r="A479" s="8"/>
      <c r="B479" s="4"/>
      <c r="C479" s="18"/>
      <c r="D479" s="21"/>
      <c r="E479" s="33"/>
    </row>
    <row r="480" spans="1:22" s="13" customFormat="1" x14ac:dyDescent="0.3">
      <c r="A480" s="8"/>
      <c r="B480" s="4"/>
      <c r="C480" s="18"/>
      <c r="D480" s="21"/>
      <c r="E480" s="33"/>
    </row>
    <row r="481" spans="1:5" s="13" customFormat="1" x14ac:dyDescent="0.3">
      <c r="A481" s="8"/>
      <c r="B481" s="4"/>
      <c r="C481" s="18"/>
      <c r="D481" s="18"/>
      <c r="E481" s="33"/>
    </row>
    <row r="482" spans="1:5" s="13" customFormat="1" x14ac:dyDescent="0.3">
      <c r="A482" s="8"/>
      <c r="B482" s="4"/>
      <c r="C482" s="18"/>
      <c r="D482" s="18"/>
      <c r="E482" s="33"/>
    </row>
    <row r="483" spans="1:5" s="13" customFormat="1" x14ac:dyDescent="0.3">
      <c r="A483" s="8"/>
      <c r="B483" s="4"/>
      <c r="C483" s="18"/>
      <c r="D483" s="18"/>
      <c r="E483" s="33"/>
    </row>
    <row r="484" spans="1:5" s="13" customFormat="1" x14ac:dyDescent="0.3">
      <c r="A484" s="8"/>
      <c r="B484" s="4"/>
      <c r="C484" s="18"/>
      <c r="D484" s="18"/>
      <c r="E484" s="33"/>
    </row>
    <row r="485" spans="1:5" s="13" customFormat="1" x14ac:dyDescent="0.3">
      <c r="A485" s="8"/>
      <c r="B485" s="4"/>
      <c r="C485" s="18"/>
      <c r="D485" s="18"/>
      <c r="E485" s="33"/>
    </row>
    <row r="486" spans="1:5" s="13" customFormat="1" x14ac:dyDescent="0.3">
      <c r="A486" s="8"/>
      <c r="B486" s="4"/>
      <c r="C486" s="18"/>
      <c r="D486" s="18"/>
      <c r="E486" s="33"/>
    </row>
    <row r="487" spans="1:5" s="13" customFormat="1" x14ac:dyDescent="0.3">
      <c r="A487" s="8"/>
      <c r="B487" s="4"/>
      <c r="C487" s="18"/>
      <c r="D487" s="18"/>
      <c r="E487" s="33"/>
    </row>
    <row r="488" spans="1:5" s="13" customFormat="1" x14ac:dyDescent="0.3">
      <c r="A488" s="8"/>
      <c r="B488" s="4"/>
      <c r="C488" s="18"/>
      <c r="D488" s="18"/>
      <c r="E488" s="33"/>
    </row>
    <row r="489" spans="1:5" s="13" customFormat="1" x14ac:dyDescent="0.3">
      <c r="A489" s="8"/>
      <c r="B489" s="4"/>
      <c r="C489" s="18"/>
      <c r="D489" s="18"/>
      <c r="E489" s="33"/>
    </row>
    <row r="490" spans="1:5" s="13" customFormat="1" x14ac:dyDescent="0.3">
      <c r="A490" s="8"/>
      <c r="B490" s="4"/>
      <c r="C490" s="18"/>
      <c r="D490" s="23"/>
      <c r="E490" s="33"/>
    </row>
    <row r="491" spans="1:5" s="13" customFormat="1" x14ac:dyDescent="0.3">
      <c r="A491" s="8"/>
      <c r="B491" s="4"/>
      <c r="C491" s="18"/>
      <c r="D491" s="23"/>
      <c r="E491" s="33"/>
    </row>
    <row r="492" spans="1:5" s="13" customFormat="1" x14ac:dyDescent="0.3">
      <c r="A492" s="8"/>
      <c r="B492" s="4"/>
      <c r="C492" s="18"/>
      <c r="D492" s="18"/>
      <c r="E492" s="33"/>
    </row>
    <row r="493" spans="1:5" s="13" customFormat="1" x14ac:dyDescent="0.3">
      <c r="A493" s="8"/>
      <c r="B493" s="4"/>
      <c r="C493" s="18"/>
      <c r="D493" s="24"/>
      <c r="E493" s="33"/>
    </row>
    <row r="494" spans="1:5" s="13" customFormat="1" x14ac:dyDescent="0.3">
      <c r="A494" s="8"/>
      <c r="B494" s="4"/>
      <c r="C494" s="18"/>
      <c r="D494" s="25"/>
      <c r="E494" s="33"/>
    </row>
    <row r="495" spans="1:5" s="13" customFormat="1" x14ac:dyDescent="0.3">
      <c r="A495" s="8"/>
      <c r="B495" s="4"/>
      <c r="C495" s="18"/>
      <c r="D495" s="25"/>
      <c r="E495" s="33"/>
    </row>
    <row r="496" spans="1:5" s="13" customFormat="1" x14ac:dyDescent="0.3">
      <c r="A496" s="8"/>
      <c r="B496" s="4"/>
      <c r="C496" s="18"/>
      <c r="D496" s="21"/>
      <c r="E496" s="33"/>
    </row>
    <row r="497" spans="1:5" s="13" customFormat="1" x14ac:dyDescent="0.3">
      <c r="A497" s="8"/>
      <c r="B497" s="4"/>
      <c r="C497" s="18"/>
      <c r="D497" s="23"/>
      <c r="E497" s="33"/>
    </row>
    <row r="498" spans="1:5" s="13" customFormat="1" x14ac:dyDescent="0.3">
      <c r="A498" s="8"/>
      <c r="B498" s="4"/>
      <c r="C498" s="18"/>
      <c r="D498" s="23"/>
      <c r="E498" s="33"/>
    </row>
    <row r="499" spans="1:5" s="13" customFormat="1" x14ac:dyDescent="0.3">
      <c r="A499" s="8"/>
      <c r="B499" s="4"/>
      <c r="C499" s="18"/>
      <c r="D499" s="18"/>
      <c r="E499" s="33"/>
    </row>
    <row r="500" spans="1:5" s="13" customFormat="1" x14ac:dyDescent="0.3">
      <c r="A500" s="8"/>
      <c r="B500" s="4"/>
      <c r="C500" s="18"/>
      <c r="D500" s="24"/>
      <c r="E500" s="33"/>
    </row>
    <row r="501" spans="1:5" s="13" customFormat="1" x14ac:dyDescent="0.3">
      <c r="A501" s="8"/>
      <c r="B501" s="4"/>
      <c r="C501" s="18"/>
      <c r="D501" s="25"/>
      <c r="E501" s="33"/>
    </row>
    <row r="502" spans="1:5" s="13" customFormat="1" x14ac:dyDescent="0.3">
      <c r="A502" s="8"/>
      <c r="B502" s="4"/>
      <c r="C502" s="18"/>
      <c r="D502" s="18"/>
      <c r="E502" s="33"/>
    </row>
    <row r="503" spans="1:5" s="2" customFormat="1" x14ac:dyDescent="0.3">
      <c r="A503" s="8"/>
      <c r="B503" s="4"/>
      <c r="C503" s="18"/>
      <c r="D503" s="25"/>
      <c r="E503" s="33"/>
    </row>
    <row r="504" spans="1:5" s="2" customFormat="1" x14ac:dyDescent="0.3">
      <c r="A504" s="8"/>
      <c r="B504" s="26"/>
      <c r="C504" s="18"/>
      <c r="D504" s="18"/>
      <c r="E504" s="33"/>
    </row>
    <row r="505" spans="1:5" s="2" customFormat="1" x14ac:dyDescent="0.3">
      <c r="A505" s="8"/>
      <c r="B505" s="4"/>
      <c r="C505" s="18"/>
      <c r="D505" s="18"/>
      <c r="E505" s="33"/>
    </row>
    <row r="506" spans="1:5" s="2" customFormat="1" x14ac:dyDescent="0.3">
      <c r="A506" s="8"/>
      <c r="B506" s="4"/>
      <c r="C506" s="18"/>
      <c r="D506" s="18"/>
      <c r="E506" s="33"/>
    </row>
    <row r="507" spans="1:5" s="2" customFormat="1" x14ac:dyDescent="0.3">
      <c r="A507" s="8"/>
      <c r="B507" s="4"/>
      <c r="C507" s="18"/>
      <c r="D507" s="25"/>
      <c r="E507" s="33"/>
    </row>
    <row r="508" spans="1:5" s="2" customFormat="1" x14ac:dyDescent="0.3">
      <c r="A508" s="8"/>
      <c r="B508" s="4"/>
      <c r="C508" s="18"/>
      <c r="D508" s="25"/>
      <c r="E508" s="33"/>
    </row>
    <row r="509" spans="1:5" s="2" customFormat="1" x14ac:dyDescent="0.3">
      <c r="A509" s="8"/>
      <c r="B509" s="4"/>
      <c r="C509" s="18"/>
      <c r="D509" s="25"/>
      <c r="E509" s="33"/>
    </row>
    <row r="510" spans="1:5" s="2" customFormat="1" x14ac:dyDescent="0.3">
      <c r="A510" s="8"/>
      <c r="B510" s="4"/>
      <c r="C510" s="18"/>
      <c r="D510" s="25"/>
      <c r="E510" s="33"/>
    </row>
    <row r="511" spans="1:5" s="2" customFormat="1" x14ac:dyDescent="0.3">
      <c r="A511" s="8"/>
      <c r="B511" s="7"/>
      <c r="C511" s="18"/>
      <c r="D511" s="18"/>
      <c r="E511" s="33"/>
    </row>
    <row r="512" spans="1:5" s="2" customFormat="1" x14ac:dyDescent="0.3">
      <c r="A512" s="8"/>
      <c r="B512" s="26"/>
      <c r="C512" s="18"/>
      <c r="D512" s="18"/>
      <c r="E512" s="33"/>
    </row>
    <row r="513" spans="1:5" s="2" customFormat="1" x14ac:dyDescent="0.3">
      <c r="A513" s="8"/>
      <c r="B513" s="26"/>
      <c r="C513" s="18"/>
      <c r="D513" s="18"/>
      <c r="E513" s="33"/>
    </row>
    <row r="514" spans="1:5" s="2" customFormat="1" x14ac:dyDescent="0.3">
      <c r="A514" s="8"/>
      <c r="B514" s="4"/>
      <c r="C514" s="18"/>
      <c r="D514" s="18"/>
      <c r="E514" s="33"/>
    </row>
    <row r="515" spans="1:5" s="2" customFormat="1" x14ac:dyDescent="0.3">
      <c r="A515" s="8"/>
      <c r="B515" s="4"/>
      <c r="C515" s="18"/>
      <c r="D515" s="23"/>
      <c r="E515" s="33"/>
    </row>
    <row r="516" spans="1:5" s="2" customFormat="1" x14ac:dyDescent="0.3">
      <c r="A516" s="8"/>
      <c r="B516" s="4"/>
      <c r="C516" s="18"/>
      <c r="D516" s="18"/>
      <c r="E516" s="33"/>
    </row>
    <row r="517" spans="1:5" s="2" customFormat="1" x14ac:dyDescent="0.3">
      <c r="A517" s="8"/>
      <c r="B517" s="4"/>
      <c r="C517" s="18"/>
      <c r="D517" s="18"/>
      <c r="E517" s="33"/>
    </row>
    <row r="518" spans="1:5" s="2" customFormat="1" x14ac:dyDescent="0.3">
      <c r="A518" s="8"/>
      <c r="B518" s="27"/>
      <c r="C518" s="20"/>
      <c r="D518" s="25"/>
      <c r="E518" s="33"/>
    </row>
    <row r="519" spans="1:5" s="2" customFormat="1" x14ac:dyDescent="0.3">
      <c r="A519" s="6"/>
      <c r="B519" s="4"/>
      <c r="C519" s="18"/>
      <c r="D519" s="25"/>
      <c r="E519" s="33"/>
    </row>
    <row r="520" spans="1:5" s="2" customFormat="1" x14ac:dyDescent="0.3">
      <c r="A520" s="8"/>
      <c r="B520" s="4"/>
      <c r="C520" s="18"/>
      <c r="D520" s="25"/>
      <c r="E520" s="33"/>
    </row>
    <row r="521" spans="1:5" s="2" customFormat="1" x14ac:dyDescent="0.3">
      <c r="A521" s="8"/>
      <c r="B521" s="26"/>
      <c r="C521" s="18"/>
      <c r="D521" s="25"/>
      <c r="E521" s="33"/>
    </row>
    <row r="522" spans="1:5" s="2" customFormat="1" x14ac:dyDescent="0.3">
      <c r="A522" s="8"/>
      <c r="B522" s="4"/>
      <c r="C522" s="18"/>
      <c r="D522" s="18"/>
      <c r="E522" s="33"/>
    </row>
    <row r="523" spans="1:5" s="2" customFormat="1" x14ac:dyDescent="0.3">
      <c r="A523" s="8"/>
      <c r="B523" s="4"/>
      <c r="C523" s="18"/>
      <c r="D523" s="25"/>
      <c r="E523" s="33"/>
    </row>
    <row r="524" spans="1:5" s="2" customFormat="1" x14ac:dyDescent="0.3">
      <c r="A524" s="8"/>
      <c r="B524" s="26"/>
      <c r="C524" s="18"/>
      <c r="D524" s="25"/>
      <c r="E524" s="33"/>
    </row>
    <row r="525" spans="1:5" s="2" customFormat="1" x14ac:dyDescent="0.3">
      <c r="A525" s="8"/>
      <c r="B525" s="4"/>
      <c r="C525" s="18"/>
      <c r="D525" s="18"/>
      <c r="E525" s="33"/>
    </row>
    <row r="526" spans="1:5" s="2" customFormat="1" x14ac:dyDescent="0.3">
      <c r="A526" s="8"/>
      <c r="B526" s="4"/>
      <c r="C526" s="18"/>
      <c r="D526" s="23"/>
      <c r="E526" s="33"/>
    </row>
    <row r="527" spans="1:5" s="2" customFormat="1" x14ac:dyDescent="0.3">
      <c r="A527" s="8"/>
      <c r="B527" s="4"/>
      <c r="C527" s="18"/>
      <c r="D527" s="21"/>
      <c r="E527" s="33"/>
    </row>
    <row r="528" spans="1:5" s="2" customFormat="1" x14ac:dyDescent="0.3">
      <c r="A528" s="8"/>
      <c r="B528" s="26"/>
      <c r="C528" s="18"/>
      <c r="D528" s="18"/>
      <c r="E528" s="33"/>
    </row>
    <row r="529" spans="1:5" s="5" customFormat="1" x14ac:dyDescent="0.3">
      <c r="A529" s="8"/>
      <c r="B529" s="4"/>
      <c r="C529" s="18"/>
      <c r="D529" s="18"/>
      <c r="E529" s="33"/>
    </row>
    <row r="530" spans="1:5" s="5" customFormat="1" x14ac:dyDescent="0.3">
      <c r="A530" s="8"/>
      <c r="B530" s="4"/>
      <c r="C530" s="18"/>
      <c r="D530" s="25"/>
      <c r="E530" s="33"/>
    </row>
    <row r="531" spans="1:5" s="5" customFormat="1" x14ac:dyDescent="0.3">
      <c r="A531" s="8"/>
      <c r="B531" s="4"/>
      <c r="C531" s="18"/>
      <c r="D531" s="25"/>
      <c r="E531" s="33"/>
    </row>
    <row r="532" spans="1:5" s="5" customFormat="1" x14ac:dyDescent="0.3">
      <c r="A532" s="8"/>
      <c r="B532" s="4"/>
      <c r="C532" s="18"/>
      <c r="D532" s="18"/>
      <c r="E532" s="33"/>
    </row>
    <row r="533" spans="1:5" s="5" customFormat="1" x14ac:dyDescent="0.3">
      <c r="A533" s="8"/>
      <c r="B533" s="4"/>
      <c r="C533" s="18"/>
      <c r="D533" s="18"/>
      <c r="E533" s="33"/>
    </row>
    <row r="534" spans="1:5" s="5" customFormat="1" x14ac:dyDescent="0.3">
      <c r="A534" s="8"/>
      <c r="B534" s="4"/>
      <c r="C534" s="18"/>
      <c r="D534" s="21"/>
      <c r="E534" s="33"/>
    </row>
    <row r="535" spans="1:5" s="5" customFormat="1" x14ac:dyDescent="0.3">
      <c r="A535" s="8"/>
      <c r="B535" s="4"/>
      <c r="C535" s="18"/>
      <c r="D535" s="21"/>
      <c r="E535" s="33"/>
    </row>
    <row r="536" spans="1:5" s="5" customFormat="1" x14ac:dyDescent="0.3">
      <c r="A536" s="8"/>
      <c r="B536" s="4"/>
      <c r="C536" s="18"/>
      <c r="D536" s="23"/>
      <c r="E536" s="33"/>
    </row>
    <row r="537" spans="1:5" s="5" customFormat="1" x14ac:dyDescent="0.3">
      <c r="A537" s="8"/>
      <c r="B537" s="4"/>
      <c r="C537" s="18"/>
      <c r="D537" s="18"/>
      <c r="E537" s="33"/>
    </row>
    <row r="538" spans="1:5" s="5" customFormat="1" x14ac:dyDescent="0.3">
      <c r="A538" s="8"/>
      <c r="B538" s="4"/>
      <c r="C538" s="18"/>
      <c r="D538" s="18"/>
      <c r="E538" s="33"/>
    </row>
    <row r="539" spans="1:5" s="5" customFormat="1" x14ac:dyDescent="0.3">
      <c r="A539" s="8"/>
      <c r="B539" s="4"/>
      <c r="C539" s="18"/>
      <c r="D539" s="18"/>
      <c r="E539" s="33"/>
    </row>
    <row r="540" spans="1:5" s="5" customFormat="1" x14ac:dyDescent="0.3">
      <c r="A540" s="8"/>
      <c r="B540" s="4"/>
      <c r="C540" s="18"/>
      <c r="D540" s="18"/>
      <c r="E540" s="33"/>
    </row>
    <row r="541" spans="1:5" s="5" customFormat="1" x14ac:dyDescent="0.3">
      <c r="A541" s="8"/>
      <c r="B541" s="4"/>
      <c r="C541" s="18"/>
      <c r="D541" s="18"/>
      <c r="E541" s="33"/>
    </row>
    <row r="542" spans="1:5" s="5" customFormat="1" x14ac:dyDescent="0.3">
      <c r="A542" s="8"/>
      <c r="B542" s="4"/>
      <c r="C542" s="18"/>
      <c r="D542" s="18"/>
      <c r="E542" s="33"/>
    </row>
    <row r="543" spans="1:5" s="5" customFormat="1" x14ac:dyDescent="0.3">
      <c r="A543" s="8"/>
      <c r="B543" s="26"/>
      <c r="C543" s="18"/>
      <c r="D543" s="18"/>
      <c r="E543" s="33"/>
    </row>
    <row r="544" spans="1:5" s="5" customFormat="1" x14ac:dyDescent="0.3">
      <c r="A544" s="8"/>
      <c r="B544" s="4"/>
      <c r="C544" s="18"/>
      <c r="D544" s="18"/>
      <c r="E544" s="33"/>
    </row>
    <row r="545" spans="1:5" s="5" customFormat="1" x14ac:dyDescent="0.3">
      <c r="A545" s="8"/>
      <c r="B545" s="4"/>
      <c r="C545" s="18"/>
      <c r="D545" s="25"/>
      <c r="E545" s="33"/>
    </row>
    <row r="546" spans="1:5" s="5" customFormat="1" x14ac:dyDescent="0.3">
      <c r="A546" s="8"/>
      <c r="B546" s="4"/>
      <c r="C546" s="18"/>
      <c r="D546" s="25"/>
      <c r="E546" s="33"/>
    </row>
    <row r="547" spans="1:5" s="5" customFormat="1" x14ac:dyDescent="0.3">
      <c r="A547" s="8"/>
      <c r="B547" s="4"/>
      <c r="C547" s="18"/>
      <c r="D547" s="25"/>
      <c r="E547" s="33"/>
    </row>
    <row r="548" spans="1:5" s="5" customFormat="1" x14ac:dyDescent="0.3">
      <c r="A548" s="8"/>
      <c r="B548" s="4"/>
      <c r="C548" s="18"/>
      <c r="D548" s="18"/>
      <c r="E548" s="33"/>
    </row>
    <row r="549" spans="1:5" s="5" customFormat="1" x14ac:dyDescent="0.3">
      <c r="A549" s="8"/>
      <c r="B549" s="4"/>
      <c r="C549" s="18"/>
      <c r="D549" s="21"/>
      <c r="E549" s="33"/>
    </row>
    <row r="550" spans="1:5" s="5" customFormat="1" x14ac:dyDescent="0.3">
      <c r="A550" s="8"/>
      <c r="B550" s="4"/>
      <c r="C550" s="18"/>
      <c r="D550" s="18"/>
      <c r="E550" s="33"/>
    </row>
    <row r="551" spans="1:5" s="5" customFormat="1" x14ac:dyDescent="0.3">
      <c r="A551" s="8"/>
      <c r="B551" s="7"/>
      <c r="C551" s="18"/>
      <c r="D551" s="18"/>
      <c r="E551" s="33"/>
    </row>
    <row r="552" spans="1:5" s="5" customFormat="1" x14ac:dyDescent="0.3">
      <c r="A552" s="8"/>
      <c r="B552" s="4"/>
      <c r="C552" s="18"/>
      <c r="D552" s="18"/>
      <c r="E552" s="33"/>
    </row>
    <row r="553" spans="1:5" s="5" customFormat="1" x14ac:dyDescent="0.3">
      <c r="A553" s="8"/>
      <c r="B553" s="4"/>
      <c r="C553" s="18"/>
      <c r="D553" s="18"/>
      <c r="E553" s="33"/>
    </row>
    <row r="554" spans="1:5" s="5" customFormat="1" x14ac:dyDescent="0.3">
      <c r="A554" s="8"/>
      <c r="B554" s="4"/>
      <c r="C554" s="18"/>
      <c r="D554" s="21"/>
      <c r="E554" s="33"/>
    </row>
    <row r="555" spans="1:5" s="5" customFormat="1" x14ac:dyDescent="0.3">
      <c r="A555" s="8"/>
      <c r="B555" s="26"/>
      <c r="C555" s="18"/>
      <c r="D555" s="21"/>
      <c r="E555" s="33"/>
    </row>
    <row r="556" spans="1:5" s="5" customFormat="1" x14ac:dyDescent="0.3">
      <c r="A556" s="8"/>
      <c r="B556" s="4"/>
      <c r="C556" s="18"/>
      <c r="D556" s="18"/>
      <c r="E556" s="33"/>
    </row>
    <row r="557" spans="1:5" s="5" customFormat="1" x14ac:dyDescent="0.3">
      <c r="A557" s="8"/>
      <c r="B557" s="4"/>
      <c r="C557" s="18"/>
      <c r="D557" s="18"/>
      <c r="E557" s="33"/>
    </row>
    <row r="558" spans="1:5" s="5" customFormat="1" x14ac:dyDescent="0.3">
      <c r="A558" s="8"/>
      <c r="B558" s="4"/>
      <c r="C558" s="18"/>
      <c r="D558" s="18"/>
      <c r="E558" s="33"/>
    </row>
    <row r="559" spans="1:5" s="5" customFormat="1" x14ac:dyDescent="0.3">
      <c r="A559" s="8"/>
      <c r="B559" s="4"/>
      <c r="C559" s="18"/>
      <c r="D559" s="18"/>
      <c r="E559" s="33"/>
    </row>
    <row r="560" spans="1:5" s="5" customFormat="1" x14ac:dyDescent="0.3">
      <c r="A560" s="8"/>
      <c r="B560" s="26"/>
      <c r="C560" s="18"/>
      <c r="D560" s="18"/>
      <c r="E560" s="33"/>
    </row>
    <row r="561" spans="1:5" s="5" customFormat="1" x14ac:dyDescent="0.3">
      <c r="A561" s="8"/>
      <c r="B561" s="4"/>
      <c r="C561" s="18"/>
      <c r="D561" s="18"/>
      <c r="E561" s="33"/>
    </row>
    <row r="562" spans="1:5" s="5" customFormat="1" x14ac:dyDescent="0.3">
      <c r="A562" s="8"/>
      <c r="B562" s="4"/>
      <c r="C562" s="18"/>
      <c r="D562" s="18"/>
      <c r="E562" s="33"/>
    </row>
    <row r="563" spans="1:5" s="5" customFormat="1" x14ac:dyDescent="0.3">
      <c r="A563" s="3"/>
      <c r="B563" s="4"/>
      <c r="C563" s="18"/>
      <c r="D563" s="18"/>
      <c r="E563" s="33"/>
    </row>
    <row r="564" spans="1:5" s="5" customFormat="1" x14ac:dyDescent="0.3">
      <c r="A564" s="3"/>
      <c r="B564" s="30"/>
      <c r="C564" s="18"/>
      <c r="D564" s="18"/>
      <c r="E564" s="33"/>
    </row>
    <row r="565" spans="1:5" s="5" customFormat="1" x14ac:dyDescent="0.3">
      <c r="A565" s="3"/>
      <c r="B565" s="4"/>
      <c r="C565" s="18"/>
      <c r="D565" s="18"/>
      <c r="E565" s="33"/>
    </row>
    <row r="566" spans="1:5" s="5" customFormat="1" x14ac:dyDescent="0.3">
      <c r="A566" s="3"/>
      <c r="B566" s="4"/>
      <c r="C566" s="18"/>
      <c r="D566" s="21"/>
      <c r="E566" s="33"/>
    </row>
    <row r="567" spans="1:5" s="5" customFormat="1" x14ac:dyDescent="0.3">
      <c r="A567" s="3"/>
      <c r="B567" s="4"/>
      <c r="C567" s="18"/>
      <c r="D567" s="21"/>
      <c r="E567" s="33"/>
    </row>
    <row r="568" spans="1:5" s="5" customFormat="1" x14ac:dyDescent="0.3">
      <c r="A568" s="3"/>
      <c r="C568" s="19"/>
      <c r="D568" s="18"/>
      <c r="E568" s="33"/>
    </row>
    <row r="569" spans="1:5" s="5" customFormat="1" x14ac:dyDescent="0.3">
      <c r="A569" s="3"/>
      <c r="C569" s="19"/>
      <c r="D569" s="19"/>
      <c r="E569" s="33"/>
    </row>
    <row r="570" spans="1:5" s="5" customFormat="1" x14ac:dyDescent="0.3">
      <c r="A570" s="3"/>
      <c r="C570" s="19"/>
      <c r="D570" s="19"/>
      <c r="E570" s="33"/>
    </row>
    <row r="571" spans="1:5" s="5" customFormat="1" x14ac:dyDescent="0.3">
      <c r="A571" s="3"/>
      <c r="C571" s="19"/>
      <c r="D571" s="19"/>
      <c r="E571" s="33"/>
    </row>
    <row r="572" spans="1:5" s="5" customFormat="1" x14ac:dyDescent="0.3">
      <c r="A572" s="3"/>
      <c r="C572" s="19"/>
      <c r="D572" s="19"/>
      <c r="E572" s="33"/>
    </row>
    <row r="573" spans="1:5" s="5" customFormat="1" x14ac:dyDescent="0.3">
      <c r="A573" s="3"/>
      <c r="C573" s="19"/>
      <c r="D573" s="19"/>
      <c r="E573" s="33"/>
    </row>
    <row r="574" spans="1:5" s="5" customFormat="1" x14ac:dyDescent="0.3">
      <c r="A574" s="3"/>
      <c r="B574" s="26"/>
      <c r="C574" s="18"/>
      <c r="D574" s="19"/>
      <c r="E574" s="33"/>
    </row>
    <row r="575" spans="1:5" s="5" customFormat="1" x14ac:dyDescent="0.3">
      <c r="A575" s="3"/>
      <c r="B575" s="29"/>
      <c r="C575" s="23"/>
      <c r="D575" s="18"/>
      <c r="E575" s="33"/>
    </row>
    <row r="576" spans="1:5" s="5" customFormat="1" x14ac:dyDescent="0.3">
      <c r="A576" s="8"/>
      <c r="B576" s="29"/>
      <c r="C576" s="23"/>
      <c r="D576" s="23"/>
      <c r="E576" s="33"/>
    </row>
    <row r="577" spans="1:5" s="5" customFormat="1" x14ac:dyDescent="0.3">
      <c r="A577" s="3"/>
      <c r="B577" s="4"/>
      <c r="C577" s="18"/>
      <c r="D577" s="23"/>
      <c r="E577" s="33"/>
    </row>
    <row r="578" spans="1:5" s="5" customFormat="1" x14ac:dyDescent="0.3">
      <c r="A578" s="3"/>
      <c r="B578" s="15"/>
      <c r="C578" s="18"/>
      <c r="D578" s="18"/>
      <c r="E578" s="33"/>
    </row>
    <row r="579" spans="1:5" s="5" customFormat="1" x14ac:dyDescent="0.3">
      <c r="A579" s="3"/>
      <c r="B579" s="4"/>
      <c r="C579" s="18"/>
      <c r="D579" s="18"/>
      <c r="E579" s="33"/>
    </row>
    <row r="580" spans="1:5" s="5" customFormat="1" x14ac:dyDescent="0.3">
      <c r="A580" s="3"/>
      <c r="B580" s="4"/>
      <c r="C580" s="18"/>
      <c r="D580" s="21"/>
      <c r="E580" s="33"/>
    </row>
    <row r="581" spans="1:5" s="5" customFormat="1" x14ac:dyDescent="0.3">
      <c r="A581" s="3"/>
      <c r="C581" s="19"/>
      <c r="D581" s="21"/>
      <c r="E581" s="33"/>
    </row>
    <row r="582" spans="1:5" x14ac:dyDescent="0.3">
      <c r="A582" s="3"/>
      <c r="B582" s="5"/>
      <c r="C582" s="19"/>
      <c r="D582" s="19"/>
      <c r="E582" s="33"/>
    </row>
    <row r="583" spans="1:5" x14ac:dyDescent="0.3">
      <c r="A583" s="3"/>
      <c r="B583" s="5"/>
      <c r="C583" s="19"/>
      <c r="D583" s="19"/>
      <c r="E583" s="33"/>
    </row>
    <row r="584" spans="1:5" x14ac:dyDescent="0.3">
      <c r="A584" s="3"/>
      <c r="B584" s="5"/>
      <c r="C584" s="19"/>
      <c r="D584" s="19"/>
      <c r="E584" s="33"/>
    </row>
    <row r="585" spans="1:5" x14ac:dyDescent="0.3">
      <c r="A585" s="3"/>
      <c r="B585" s="5"/>
      <c r="C585" s="19"/>
      <c r="D585" s="19"/>
      <c r="E585" s="33"/>
    </row>
    <row r="586" spans="1:5" x14ac:dyDescent="0.3">
      <c r="A586" s="3"/>
      <c r="B586" s="5"/>
      <c r="C586" s="19"/>
      <c r="D586" s="19"/>
      <c r="E586" s="33"/>
    </row>
    <row r="587" spans="1:5" x14ac:dyDescent="0.3">
      <c r="A587" s="3"/>
      <c r="B587" s="5"/>
      <c r="C587" s="19"/>
      <c r="D587" s="19"/>
      <c r="E587" s="33"/>
    </row>
    <row r="588" spans="1:5" x14ac:dyDescent="0.3">
      <c r="A588" s="3"/>
      <c r="B588" s="5"/>
      <c r="C588" s="19"/>
      <c r="D588" s="19"/>
      <c r="E588" s="33"/>
    </row>
    <row r="589" spans="1:5" x14ac:dyDescent="0.3">
      <c r="A589" s="3"/>
      <c r="B589" s="5"/>
      <c r="C589" s="19"/>
      <c r="D589" s="19"/>
      <c r="E589" s="33"/>
    </row>
    <row r="590" spans="1:5" x14ac:dyDescent="0.3">
      <c r="A590" s="3"/>
      <c r="B590" s="5"/>
      <c r="C590" s="19"/>
      <c r="D590" s="19"/>
      <c r="E590" s="33"/>
    </row>
    <row r="591" spans="1:5" ht="16.5" x14ac:dyDescent="0.3">
      <c r="A591" s="3"/>
      <c r="D591" s="19"/>
      <c r="E591" s="33"/>
    </row>
    <row r="592" spans="1:5" ht="16.5" x14ac:dyDescent="0.3">
      <c r="E592" s="33"/>
    </row>
    <row r="593" spans="5:5" ht="16.5" x14ac:dyDescent="0.3">
      <c r="E593" s="33"/>
    </row>
    <row r="594" spans="5:5" ht="16.5" x14ac:dyDescent="0.3">
      <c r="E594" s="33"/>
    </row>
    <row r="595" spans="5:5" ht="16.5" x14ac:dyDescent="0.3">
      <c r="E595" s="33"/>
    </row>
    <row r="596" spans="5:5" ht="16.5" x14ac:dyDescent="0.3">
      <c r="E596" s="33"/>
    </row>
    <row r="597" spans="5:5" ht="16.5" x14ac:dyDescent="0.3">
      <c r="E597" s="33"/>
    </row>
    <row r="598" spans="5:5" ht="16.5" x14ac:dyDescent="0.3">
      <c r="E598" s="33"/>
    </row>
    <row r="599" spans="5:5" ht="16.5" x14ac:dyDescent="0.3">
      <c r="E599" s="33"/>
    </row>
    <row r="600" spans="5:5" ht="16.5" x14ac:dyDescent="0.3">
      <c r="E600" s="33"/>
    </row>
    <row r="601" spans="5:5" ht="16.5" x14ac:dyDescent="0.3">
      <c r="E601" s="33"/>
    </row>
    <row r="602" spans="5:5" ht="16.5" x14ac:dyDescent="0.3">
      <c r="E602" s="33"/>
    </row>
    <row r="603" spans="5:5" ht="16.5" x14ac:dyDescent="0.3">
      <c r="E603" s="33"/>
    </row>
    <row r="604" spans="5:5" ht="16.5" x14ac:dyDescent="0.3">
      <c r="E604" s="33"/>
    </row>
    <row r="605" spans="5:5" ht="16.5" x14ac:dyDescent="0.3">
      <c r="E605" s="33"/>
    </row>
    <row r="606" spans="5:5" ht="16.5" x14ac:dyDescent="0.3">
      <c r="E606" s="33"/>
    </row>
    <row r="607" spans="5:5" ht="16.5" x14ac:dyDescent="0.3">
      <c r="E607" s="33"/>
    </row>
    <row r="608" spans="5:5" ht="16.5" x14ac:dyDescent="0.3">
      <c r="E608" s="33"/>
    </row>
    <row r="609" spans="5:5" ht="16.5" x14ac:dyDescent="0.3">
      <c r="E609" s="33"/>
    </row>
    <row r="610" spans="5:5" ht="16.5" x14ac:dyDescent="0.3">
      <c r="E610" s="33"/>
    </row>
    <row r="611" spans="5:5" ht="16.5" x14ac:dyDescent="0.3">
      <c r="E611" s="33"/>
    </row>
    <row r="612" spans="5:5" ht="16.5" x14ac:dyDescent="0.3">
      <c r="E612" s="33"/>
    </row>
    <row r="613" spans="5:5" ht="16.5" x14ac:dyDescent="0.3">
      <c r="E613" s="33"/>
    </row>
    <row r="614" spans="5:5" ht="16.5" x14ac:dyDescent="0.3">
      <c r="E614" s="33"/>
    </row>
    <row r="615" spans="5:5" ht="16.5" x14ac:dyDescent="0.3">
      <c r="E615" s="33"/>
    </row>
    <row r="616" spans="5:5" ht="16.5" x14ac:dyDescent="0.3">
      <c r="E616" s="33"/>
    </row>
    <row r="617" spans="5:5" ht="16.5" x14ac:dyDescent="0.3">
      <c r="E617" s="33"/>
    </row>
    <row r="618" spans="5:5" ht="16.5" x14ac:dyDescent="0.3">
      <c r="E618" s="33"/>
    </row>
    <row r="619" spans="5:5" ht="16.5" x14ac:dyDescent="0.3">
      <c r="E619" s="33"/>
    </row>
    <row r="620" spans="5:5" ht="16.5" x14ac:dyDescent="0.3">
      <c r="E620" s="33"/>
    </row>
    <row r="621" spans="5:5" ht="16.5" x14ac:dyDescent="0.3">
      <c r="E621" s="33"/>
    </row>
    <row r="622" spans="5:5" ht="16.5" x14ac:dyDescent="0.3">
      <c r="E622" s="33"/>
    </row>
    <row r="623" spans="5:5" ht="16.5" x14ac:dyDescent="0.3">
      <c r="E623" s="33"/>
    </row>
    <row r="624" spans="5:5" ht="16.5" x14ac:dyDescent="0.3">
      <c r="E624" s="33"/>
    </row>
    <row r="625" spans="5:5" ht="16.5" x14ac:dyDescent="0.3">
      <c r="E625" s="33"/>
    </row>
    <row r="626" spans="5:5" ht="16.5" x14ac:dyDescent="0.3">
      <c r="E626" s="33"/>
    </row>
    <row r="627" spans="5:5" ht="16.5" x14ac:dyDescent="0.3">
      <c r="E627" s="33"/>
    </row>
    <row r="628" spans="5:5" ht="16.5" x14ac:dyDescent="0.3">
      <c r="E628" s="33"/>
    </row>
    <row r="629" spans="5:5" ht="16.5" x14ac:dyDescent="0.3">
      <c r="E629" s="33"/>
    </row>
    <row r="630" spans="5:5" ht="16.5" x14ac:dyDescent="0.3">
      <c r="E630" s="33"/>
    </row>
    <row r="631" spans="5:5" ht="16.5" x14ac:dyDescent="0.3">
      <c r="E631" s="33"/>
    </row>
    <row r="632" spans="5:5" ht="16.5" x14ac:dyDescent="0.3">
      <c r="E632" s="33"/>
    </row>
    <row r="633" spans="5:5" ht="16.5" x14ac:dyDescent="0.3">
      <c r="E633" s="33"/>
    </row>
    <row r="634" spans="5:5" ht="16.5" x14ac:dyDescent="0.3">
      <c r="E634" s="33"/>
    </row>
    <row r="635" spans="5:5" ht="16.5" x14ac:dyDescent="0.3">
      <c r="E635" s="33"/>
    </row>
    <row r="636" spans="5:5" ht="16.5" x14ac:dyDescent="0.3">
      <c r="E636" s="33"/>
    </row>
    <row r="637" spans="5:5" ht="16.5" x14ac:dyDescent="0.3">
      <c r="E637" s="33"/>
    </row>
    <row r="638" spans="5:5" ht="16.5" x14ac:dyDescent="0.3">
      <c r="E638" s="33"/>
    </row>
    <row r="639" spans="5:5" ht="16.5" x14ac:dyDescent="0.3">
      <c r="E639" s="33"/>
    </row>
    <row r="640" spans="5:5" ht="16.5" x14ac:dyDescent="0.3">
      <c r="E640" s="33"/>
    </row>
    <row r="641" spans="5:5" ht="16.5" x14ac:dyDescent="0.3">
      <c r="E641" s="33"/>
    </row>
    <row r="642" spans="5:5" ht="16.5" x14ac:dyDescent="0.3">
      <c r="E642" s="33"/>
    </row>
    <row r="643" spans="5:5" ht="16.5" x14ac:dyDescent="0.3">
      <c r="E643" s="33"/>
    </row>
    <row r="644" spans="5:5" ht="16.5" x14ac:dyDescent="0.3">
      <c r="E644" s="33"/>
    </row>
    <row r="645" spans="5:5" ht="16.5" x14ac:dyDescent="0.3">
      <c r="E645" s="33"/>
    </row>
    <row r="646" spans="5:5" ht="16.5" x14ac:dyDescent="0.3">
      <c r="E646" s="33"/>
    </row>
    <row r="647" spans="5:5" ht="16.5" x14ac:dyDescent="0.3">
      <c r="E647" s="33"/>
    </row>
    <row r="648" spans="5:5" ht="16.5" x14ac:dyDescent="0.3">
      <c r="E648" s="33"/>
    </row>
    <row r="649" spans="5:5" ht="16.5" x14ac:dyDescent="0.3">
      <c r="E649" s="33"/>
    </row>
    <row r="650" spans="5:5" ht="16.5" x14ac:dyDescent="0.3">
      <c r="E650" s="33"/>
    </row>
    <row r="651" spans="5:5" ht="16.5" x14ac:dyDescent="0.3">
      <c r="E651" s="33"/>
    </row>
    <row r="652" spans="5:5" ht="16.5" x14ac:dyDescent="0.3">
      <c r="E652" s="33"/>
    </row>
    <row r="653" spans="5:5" ht="16.5" x14ac:dyDescent="0.3">
      <c r="E653" s="33"/>
    </row>
    <row r="654" spans="5:5" ht="16.5" x14ac:dyDescent="0.3">
      <c r="E654" s="33"/>
    </row>
    <row r="655" spans="5:5" ht="16.5" x14ac:dyDescent="0.3">
      <c r="E655" s="33"/>
    </row>
    <row r="656" spans="5:5" ht="16.5" x14ac:dyDescent="0.3">
      <c r="E656" s="33"/>
    </row>
    <row r="657" spans="5:5" ht="16.5" x14ac:dyDescent="0.3">
      <c r="E657" s="33"/>
    </row>
    <row r="658" spans="5:5" ht="16.5" x14ac:dyDescent="0.3">
      <c r="E658" s="33"/>
    </row>
    <row r="659" spans="5:5" ht="16.5" x14ac:dyDescent="0.3">
      <c r="E659" s="33"/>
    </row>
    <row r="660" spans="5:5" ht="16.5" x14ac:dyDescent="0.3">
      <c r="E660" s="33"/>
    </row>
    <row r="661" spans="5:5" ht="16.5" x14ac:dyDescent="0.3">
      <c r="E661" s="33"/>
    </row>
    <row r="662" spans="5:5" ht="16.5" x14ac:dyDescent="0.3">
      <c r="E662" s="33"/>
    </row>
    <row r="663" spans="5:5" ht="16.5" x14ac:dyDescent="0.3">
      <c r="E663" s="33"/>
    </row>
    <row r="664" spans="5:5" ht="16.5" x14ac:dyDescent="0.3">
      <c r="E664" s="33"/>
    </row>
    <row r="665" spans="5:5" ht="16.5" x14ac:dyDescent="0.3">
      <c r="E665" s="33"/>
    </row>
    <row r="666" spans="5:5" ht="16.5" x14ac:dyDescent="0.3">
      <c r="E666" s="33"/>
    </row>
    <row r="667" spans="5:5" ht="16.5" x14ac:dyDescent="0.3">
      <c r="E667" s="33"/>
    </row>
    <row r="668" spans="5:5" ht="16.5" x14ac:dyDescent="0.3">
      <c r="E668" s="33"/>
    </row>
    <row r="669" spans="5:5" ht="16.5" x14ac:dyDescent="0.3">
      <c r="E669" s="33"/>
    </row>
    <row r="670" spans="5:5" ht="16.5" x14ac:dyDescent="0.3">
      <c r="E670" s="33"/>
    </row>
    <row r="671" spans="5:5" ht="16.5" x14ac:dyDescent="0.3">
      <c r="E671" s="33"/>
    </row>
    <row r="672" spans="5:5" ht="16.5" x14ac:dyDescent="0.3">
      <c r="E672" s="33"/>
    </row>
    <row r="673" spans="5:5" ht="16.5" x14ac:dyDescent="0.3">
      <c r="E673" s="33"/>
    </row>
    <row r="674" spans="5:5" ht="16.5" x14ac:dyDescent="0.3">
      <c r="E674" s="33"/>
    </row>
    <row r="675" spans="5:5" ht="16.5" x14ac:dyDescent="0.3">
      <c r="E675" s="33"/>
    </row>
    <row r="676" spans="5:5" ht="16.5" x14ac:dyDescent="0.3">
      <c r="E676" s="33"/>
    </row>
    <row r="677" spans="5:5" ht="16.5" x14ac:dyDescent="0.3">
      <c r="E677" s="33"/>
    </row>
    <row r="678" spans="5:5" ht="16.5" x14ac:dyDescent="0.3">
      <c r="E678" s="33"/>
    </row>
    <row r="679" spans="5:5" ht="16.5" x14ac:dyDescent="0.3">
      <c r="E679" s="33"/>
    </row>
    <row r="680" spans="5:5" ht="16.5" x14ac:dyDescent="0.3">
      <c r="E680" s="33"/>
    </row>
    <row r="681" spans="5:5" ht="16.5" x14ac:dyDescent="0.3">
      <c r="E681" s="33"/>
    </row>
    <row r="682" spans="5:5" ht="16.5" x14ac:dyDescent="0.3">
      <c r="E682" s="33"/>
    </row>
    <row r="683" spans="5:5" ht="16.5" x14ac:dyDescent="0.3">
      <c r="E683" s="33"/>
    </row>
    <row r="684" spans="5:5" ht="16.5" x14ac:dyDescent="0.3">
      <c r="E684" s="33"/>
    </row>
    <row r="685" spans="5:5" ht="16.5" x14ac:dyDescent="0.3">
      <c r="E685" s="33"/>
    </row>
    <row r="686" spans="5:5" ht="16.5" x14ac:dyDescent="0.3">
      <c r="E686" s="33"/>
    </row>
    <row r="687" spans="5:5" ht="16.5" x14ac:dyDescent="0.3">
      <c r="E687" s="33"/>
    </row>
    <row r="688" spans="5:5" ht="16.5" x14ac:dyDescent="0.3">
      <c r="E688" s="33"/>
    </row>
    <row r="689" spans="5:5" ht="16.5" x14ac:dyDescent="0.3">
      <c r="E689" s="33"/>
    </row>
    <row r="690" spans="5:5" ht="16.5" x14ac:dyDescent="0.3">
      <c r="E690" s="33"/>
    </row>
    <row r="691" spans="5:5" ht="16.5" x14ac:dyDescent="0.3">
      <c r="E691" s="33"/>
    </row>
    <row r="692" spans="5:5" ht="16.5" x14ac:dyDescent="0.3">
      <c r="E692" s="33"/>
    </row>
    <row r="693" spans="5:5" ht="16.5" x14ac:dyDescent="0.3">
      <c r="E693" s="33"/>
    </row>
    <row r="694" spans="5:5" ht="16.5" x14ac:dyDescent="0.3">
      <c r="E694" s="33"/>
    </row>
    <row r="695" spans="5:5" ht="16.5" x14ac:dyDescent="0.3">
      <c r="E695" s="33"/>
    </row>
    <row r="696" spans="5:5" ht="16.5" x14ac:dyDescent="0.3">
      <c r="E696" s="33"/>
    </row>
    <row r="697" spans="5:5" ht="16.5" x14ac:dyDescent="0.3">
      <c r="E697" s="33"/>
    </row>
    <row r="698" spans="5:5" ht="16.5" x14ac:dyDescent="0.3">
      <c r="E698" s="33"/>
    </row>
    <row r="699" spans="5:5" ht="16.5" x14ac:dyDescent="0.3">
      <c r="E699" s="33"/>
    </row>
    <row r="700" spans="5:5" ht="16.5" x14ac:dyDescent="0.3">
      <c r="E700" s="33"/>
    </row>
    <row r="701" spans="5:5" ht="16.5" x14ac:dyDescent="0.3">
      <c r="E701" s="33"/>
    </row>
    <row r="702" spans="5:5" ht="16.5" x14ac:dyDescent="0.3">
      <c r="E702" s="33"/>
    </row>
    <row r="703" spans="5:5" ht="16.5" x14ac:dyDescent="0.3">
      <c r="E703" s="33"/>
    </row>
    <row r="704" spans="5:5" ht="16.5" x14ac:dyDescent="0.3">
      <c r="E704" s="33"/>
    </row>
    <row r="705" spans="5:5" ht="16.5" x14ac:dyDescent="0.3">
      <c r="E705" s="33"/>
    </row>
    <row r="706" spans="5:5" ht="16.5" x14ac:dyDescent="0.3">
      <c r="E706" s="33"/>
    </row>
    <row r="707" spans="5:5" ht="16.5" x14ac:dyDescent="0.3">
      <c r="E707" s="33"/>
    </row>
    <row r="708" spans="5:5" ht="16.5" x14ac:dyDescent="0.3">
      <c r="E708" s="33"/>
    </row>
    <row r="709" spans="5:5" ht="16.5" x14ac:dyDescent="0.3">
      <c r="E709" s="33"/>
    </row>
    <row r="710" spans="5:5" ht="16.5" x14ac:dyDescent="0.3">
      <c r="E710" s="33"/>
    </row>
    <row r="711" spans="5:5" ht="16.5" x14ac:dyDescent="0.3">
      <c r="E711" s="33"/>
    </row>
    <row r="712" spans="5:5" ht="16.5" x14ac:dyDescent="0.3">
      <c r="E712" s="33"/>
    </row>
    <row r="713" spans="5:5" ht="16.5" x14ac:dyDescent="0.3">
      <c r="E713" s="33"/>
    </row>
    <row r="714" spans="5:5" ht="16.5" x14ac:dyDescent="0.3">
      <c r="E714" s="33"/>
    </row>
    <row r="715" spans="5:5" ht="16.5" x14ac:dyDescent="0.3">
      <c r="E715" s="33"/>
    </row>
    <row r="716" spans="5:5" ht="16.5" x14ac:dyDescent="0.3">
      <c r="E716" s="33"/>
    </row>
    <row r="717" spans="5:5" ht="16.5" x14ac:dyDescent="0.3">
      <c r="E717" s="33"/>
    </row>
    <row r="718" spans="5:5" ht="16.5" x14ac:dyDescent="0.3">
      <c r="E718" s="33"/>
    </row>
    <row r="719" spans="5:5" ht="16.5" x14ac:dyDescent="0.3">
      <c r="E719" s="33"/>
    </row>
    <row r="720" spans="5:5" ht="16.5" x14ac:dyDescent="0.3">
      <c r="E720" s="33"/>
    </row>
    <row r="721" spans="5:5" ht="16.5" x14ac:dyDescent="0.3">
      <c r="E721" s="33"/>
    </row>
    <row r="722" spans="5:5" ht="16.5" x14ac:dyDescent="0.3">
      <c r="E722" s="33"/>
    </row>
    <row r="723" spans="5:5" ht="16.5" x14ac:dyDescent="0.3">
      <c r="E723" s="33"/>
    </row>
    <row r="724" spans="5:5" ht="16.5" x14ac:dyDescent="0.3">
      <c r="E724" s="33"/>
    </row>
    <row r="725" spans="5:5" ht="16.5" x14ac:dyDescent="0.3">
      <c r="E725" s="33"/>
    </row>
    <row r="726" spans="5:5" ht="16.5" x14ac:dyDescent="0.3">
      <c r="E726" s="33"/>
    </row>
    <row r="727" spans="5:5" ht="16.5" x14ac:dyDescent="0.3">
      <c r="E727" s="33"/>
    </row>
    <row r="728" spans="5:5" ht="16.5" x14ac:dyDescent="0.3">
      <c r="E728" s="33"/>
    </row>
    <row r="729" spans="5:5" ht="16.5" x14ac:dyDescent="0.3">
      <c r="E729" s="33"/>
    </row>
    <row r="730" spans="5:5" ht="16.5" x14ac:dyDescent="0.3">
      <c r="E730" s="33"/>
    </row>
    <row r="731" spans="5:5" ht="16.5" x14ac:dyDescent="0.3">
      <c r="E731" s="33"/>
    </row>
    <row r="732" spans="5:5" ht="16.5" x14ac:dyDescent="0.3">
      <c r="E732" s="33"/>
    </row>
    <row r="733" spans="5:5" ht="16.5" x14ac:dyDescent="0.3">
      <c r="E733" s="33"/>
    </row>
    <row r="734" spans="5:5" ht="16.5" x14ac:dyDescent="0.3">
      <c r="E734" s="33"/>
    </row>
    <row r="735" spans="5:5" ht="16.5" x14ac:dyDescent="0.3">
      <c r="E735" s="33"/>
    </row>
    <row r="736" spans="5:5" ht="16.5" x14ac:dyDescent="0.3">
      <c r="E736" s="33"/>
    </row>
    <row r="737" spans="5:5" ht="16.5" x14ac:dyDescent="0.3">
      <c r="E737" s="33"/>
    </row>
    <row r="738" spans="5:5" ht="16.5" x14ac:dyDescent="0.3">
      <c r="E738" s="33"/>
    </row>
    <row r="739" spans="5:5" ht="16.5" x14ac:dyDescent="0.3">
      <c r="E739" s="33"/>
    </row>
    <row r="740" spans="5:5" ht="16.5" x14ac:dyDescent="0.3">
      <c r="E740" s="33"/>
    </row>
    <row r="741" spans="5:5" ht="16.5" x14ac:dyDescent="0.3">
      <c r="E741" s="33"/>
    </row>
    <row r="742" spans="5:5" ht="16.5" x14ac:dyDescent="0.3">
      <c r="E742" s="33"/>
    </row>
    <row r="743" spans="5:5" ht="16.5" x14ac:dyDescent="0.3">
      <c r="E743" s="33"/>
    </row>
    <row r="744" spans="5:5" ht="16.5" x14ac:dyDescent="0.3">
      <c r="E744" s="33"/>
    </row>
    <row r="745" spans="5:5" ht="16.5" x14ac:dyDescent="0.3">
      <c r="E745" s="33"/>
    </row>
    <row r="746" spans="5:5" ht="16.5" x14ac:dyDescent="0.3">
      <c r="E746" s="33"/>
    </row>
    <row r="747" spans="5:5" ht="16.5" x14ac:dyDescent="0.3">
      <c r="E747" s="33"/>
    </row>
    <row r="748" spans="5:5" ht="16.5" x14ac:dyDescent="0.3">
      <c r="E748" s="33"/>
    </row>
    <row r="749" spans="5:5" ht="16.5" x14ac:dyDescent="0.3">
      <c r="E749" s="33"/>
    </row>
    <row r="750" spans="5:5" ht="16.5" x14ac:dyDescent="0.3">
      <c r="E750" s="33"/>
    </row>
    <row r="751" spans="5:5" ht="16.5" x14ac:dyDescent="0.3">
      <c r="E751" s="33"/>
    </row>
    <row r="752" spans="5:5" ht="16.5" x14ac:dyDescent="0.3">
      <c r="E752" s="33"/>
    </row>
    <row r="753" spans="5:5" ht="16.5" x14ac:dyDescent="0.3">
      <c r="E753" s="33"/>
    </row>
    <row r="754" spans="5:5" ht="16.5" x14ac:dyDescent="0.3">
      <c r="E754" s="33"/>
    </row>
    <row r="755" spans="5:5" ht="16.5" x14ac:dyDescent="0.3">
      <c r="E755" s="33"/>
    </row>
    <row r="756" spans="5:5" ht="16.5" x14ac:dyDescent="0.3">
      <c r="E756" s="33"/>
    </row>
    <row r="757" spans="5:5" ht="16.5" x14ac:dyDescent="0.3">
      <c r="E757" s="33"/>
    </row>
    <row r="758" spans="5:5" ht="16.5" x14ac:dyDescent="0.3">
      <c r="E758" s="33"/>
    </row>
    <row r="759" spans="5:5" ht="16.5" x14ac:dyDescent="0.3">
      <c r="E759" s="33"/>
    </row>
    <row r="760" spans="5:5" ht="16.5" x14ac:dyDescent="0.3">
      <c r="E760" s="33"/>
    </row>
    <row r="761" spans="5:5" ht="16.5" x14ac:dyDescent="0.3">
      <c r="E761" s="33"/>
    </row>
    <row r="762" spans="5:5" ht="16.5" x14ac:dyDescent="0.3">
      <c r="E762" s="33"/>
    </row>
    <row r="763" spans="5:5" ht="16.5" x14ac:dyDescent="0.3">
      <c r="E763" s="33"/>
    </row>
    <row r="764" spans="5:5" ht="16.5" x14ac:dyDescent="0.3">
      <c r="E764" s="33"/>
    </row>
    <row r="765" spans="5:5" ht="16.5" x14ac:dyDescent="0.3">
      <c r="E765" s="33"/>
    </row>
    <row r="766" spans="5:5" ht="16.5" x14ac:dyDescent="0.3">
      <c r="E766" s="33"/>
    </row>
    <row r="767" spans="5:5" ht="16.5" x14ac:dyDescent="0.3">
      <c r="E767" s="33"/>
    </row>
    <row r="768" spans="5:5" ht="16.5" x14ac:dyDescent="0.3">
      <c r="E768" s="33"/>
    </row>
    <row r="769" spans="5:5" ht="16.5" x14ac:dyDescent="0.3">
      <c r="E769" s="33"/>
    </row>
    <row r="770" spans="5:5" ht="16.5" x14ac:dyDescent="0.3">
      <c r="E770" s="33"/>
    </row>
    <row r="771" spans="5:5" ht="16.5" x14ac:dyDescent="0.3">
      <c r="E771" s="33"/>
    </row>
    <row r="772" spans="5:5" ht="16.5" x14ac:dyDescent="0.3">
      <c r="E772" s="33"/>
    </row>
    <row r="773" spans="5:5" ht="16.5" x14ac:dyDescent="0.3">
      <c r="E773" s="33"/>
    </row>
    <row r="774" spans="5:5" ht="16.5" x14ac:dyDescent="0.3">
      <c r="E774" s="33"/>
    </row>
    <row r="775" spans="5:5" ht="16.5" x14ac:dyDescent="0.3">
      <c r="E775" s="33"/>
    </row>
    <row r="776" spans="5:5" ht="16.5" x14ac:dyDescent="0.3">
      <c r="E776" s="33"/>
    </row>
    <row r="777" spans="5:5" ht="16.5" x14ac:dyDescent="0.3">
      <c r="E777" s="33"/>
    </row>
    <row r="778" spans="5:5" ht="16.5" x14ac:dyDescent="0.3">
      <c r="E778" s="33"/>
    </row>
    <row r="779" spans="5:5" ht="16.5" x14ac:dyDescent="0.3">
      <c r="E779" s="33"/>
    </row>
    <row r="780" spans="5:5" ht="16.5" x14ac:dyDescent="0.3">
      <c r="E780" s="33"/>
    </row>
    <row r="781" spans="5:5" ht="16.5" x14ac:dyDescent="0.3">
      <c r="E781" s="33"/>
    </row>
    <row r="782" spans="5:5" ht="16.5" x14ac:dyDescent="0.3">
      <c r="E782" s="33"/>
    </row>
    <row r="783" spans="5:5" ht="16.5" x14ac:dyDescent="0.3">
      <c r="E783" s="33"/>
    </row>
    <row r="784" spans="5:5" ht="16.5" x14ac:dyDescent="0.3">
      <c r="E784" s="33"/>
    </row>
    <row r="785" spans="5:5" ht="16.5" x14ac:dyDescent="0.3">
      <c r="E785" s="33"/>
    </row>
    <row r="786" spans="5:5" ht="16.5" x14ac:dyDescent="0.3">
      <c r="E786" s="33"/>
    </row>
    <row r="787" spans="5:5" ht="16.5" x14ac:dyDescent="0.3">
      <c r="E787" s="33"/>
    </row>
    <row r="788" spans="5:5" ht="16.5" x14ac:dyDescent="0.3">
      <c r="E788" s="33"/>
    </row>
    <row r="789" spans="5:5" ht="16.5" x14ac:dyDescent="0.3">
      <c r="E789" s="33"/>
    </row>
    <row r="790" spans="5:5" ht="16.5" x14ac:dyDescent="0.3">
      <c r="E790" s="33"/>
    </row>
    <row r="791" spans="5:5" ht="16.5" x14ac:dyDescent="0.3">
      <c r="E791" s="33"/>
    </row>
    <row r="792" spans="5:5" ht="16.5" x14ac:dyDescent="0.3">
      <c r="E792" s="33"/>
    </row>
    <row r="793" spans="5:5" ht="16.5" x14ac:dyDescent="0.3">
      <c r="E793" s="33"/>
    </row>
    <row r="794" spans="5:5" ht="16.5" x14ac:dyDescent="0.3">
      <c r="E794" s="33"/>
    </row>
    <row r="795" spans="5:5" ht="16.5" x14ac:dyDescent="0.3">
      <c r="E795" s="33"/>
    </row>
    <row r="796" spans="5:5" ht="16.5" x14ac:dyDescent="0.3">
      <c r="E796" s="33"/>
    </row>
    <row r="797" spans="5:5" ht="16.5" x14ac:dyDescent="0.3">
      <c r="E797" s="33"/>
    </row>
    <row r="798" spans="5:5" ht="16.5" x14ac:dyDescent="0.3">
      <c r="E798" s="33"/>
    </row>
  </sheetData>
  <mergeCells count="4">
    <mergeCell ref="G212:H212"/>
    <mergeCell ref="I212:J212"/>
    <mergeCell ref="K212:L212"/>
    <mergeCell ref="M212:N212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30"/>
  <sheetViews>
    <sheetView topLeftCell="A5" workbookViewId="0">
      <selection activeCell="D10" sqref="D10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2.42578125" customWidth="1"/>
  </cols>
  <sheetData>
    <row r="2" spans="1:11" ht="18" x14ac:dyDescent="0.25">
      <c r="E2" s="59"/>
    </row>
    <row r="4" spans="1:11" ht="24" customHeight="1" thickBot="1" x14ac:dyDescent="0.25">
      <c r="A4" s="320"/>
      <c r="B4" s="321"/>
      <c r="C4" s="321"/>
      <c r="D4" s="321"/>
      <c r="E4" s="321"/>
      <c r="F4" s="321"/>
      <c r="G4" s="321"/>
      <c r="H4" s="321"/>
      <c r="I4" s="321"/>
    </row>
    <row r="5" spans="1:11" ht="30" customHeight="1" thickBot="1" x14ac:dyDescent="0.25">
      <c r="A5" s="120"/>
      <c r="B5" s="281" t="s">
        <v>15</v>
      </c>
      <c r="C5" s="210" t="s">
        <v>70</v>
      </c>
      <c r="D5" s="282" t="s">
        <v>16</v>
      </c>
      <c r="E5" s="283" t="s">
        <v>3</v>
      </c>
      <c r="F5" s="121" t="s">
        <v>43</v>
      </c>
      <c r="G5" s="122" t="s">
        <v>42</v>
      </c>
      <c r="H5" s="272" t="s">
        <v>39</v>
      </c>
      <c r="I5" s="273" t="s">
        <v>44</v>
      </c>
    </row>
    <row r="6" spans="1:11" s="15" customFormat="1" ht="26.25" thickBot="1" x14ac:dyDescent="0.25">
      <c r="A6" s="170" t="s">
        <v>68</v>
      </c>
      <c r="B6" s="171"/>
      <c r="C6" s="211"/>
      <c r="D6" s="172"/>
      <c r="E6" s="173">
        <f>'CAJA DE LA COSTA'!E2</f>
        <v>199319.31629744451</v>
      </c>
      <c r="F6" s="173">
        <f>'CAJA DE LA COSTA'!G2</f>
        <v>0</v>
      </c>
      <c r="G6" s="174">
        <f>'CAJA DE LA COSTA'!I2</f>
        <v>0</v>
      </c>
      <c r="H6" s="175">
        <f>'CAJA DE LA COSTA'!K2</f>
        <v>0</v>
      </c>
      <c r="I6" s="176">
        <f>'CAJA DE LA COSTA'!M2</f>
        <v>636129.15000000014</v>
      </c>
    </row>
    <row r="7" spans="1:11" ht="15.75" thickBot="1" x14ac:dyDescent="0.35">
      <c r="A7" s="111" t="s">
        <v>17</v>
      </c>
      <c r="B7" s="162">
        <f>SUM('CAJA DE LA COSTA'!C4:C14)</f>
        <v>168983.75999999998</v>
      </c>
      <c r="C7" s="212">
        <f>SUM('CAJA DE LA COSTA'!C16:C17)</f>
        <v>10103.800000000001</v>
      </c>
      <c r="D7" s="181">
        <f>SUM('CAJA DE LA COSTA'!D4:D6)+'CAJA DE LA COSTA'!D15</f>
        <v>170593.76</v>
      </c>
      <c r="E7" s="163">
        <f>E6+B7+C7-D7</f>
        <v>207813.1162974445</v>
      </c>
      <c r="F7" s="204"/>
      <c r="G7" s="184"/>
      <c r="H7" s="130"/>
      <c r="I7" s="274"/>
      <c r="J7" s="205"/>
      <c r="K7" s="15"/>
    </row>
    <row r="8" spans="1:11" ht="15.75" thickBot="1" x14ac:dyDescent="0.35">
      <c r="A8" s="111" t="s">
        <v>18</v>
      </c>
      <c r="B8" s="162">
        <f>SUM('CAJA DE LA COSTA'!C18:C28)</f>
        <v>206819.25</v>
      </c>
      <c r="C8" s="213">
        <f>SUM('CAJA DE LA COSTA'!C30:C31)</f>
        <v>8995</v>
      </c>
      <c r="D8" s="181">
        <f>SUM('CAJA DE LA COSTA'!D18:D20)+'CAJA DE LA COSTA'!D29</f>
        <v>223334.5</v>
      </c>
      <c r="E8" s="163">
        <f>E7+B8+C8-D8</f>
        <v>200292.8662974445</v>
      </c>
      <c r="F8" s="204"/>
      <c r="G8" s="183"/>
      <c r="H8" s="131"/>
      <c r="I8" s="274">
        <f>'CAJA DE LA COSTA'!M21</f>
        <v>30499.34</v>
      </c>
      <c r="J8" s="205"/>
      <c r="K8" s="32"/>
    </row>
    <row r="9" spans="1:11" ht="15.75" thickBot="1" x14ac:dyDescent="0.35">
      <c r="A9" s="111" t="s">
        <v>19</v>
      </c>
      <c r="B9" s="162">
        <f>SUM('CAJA DE LA COSTA'!C32:C44)</f>
        <v>70673.679999999993</v>
      </c>
      <c r="C9" s="213"/>
      <c r="D9" s="181">
        <f>SUM('CAJA DE LA COSTA'!D33:D35)</f>
        <v>145582</v>
      </c>
      <c r="E9" s="163">
        <f t="shared" ref="E9:E18" si="0">E8+B9+C9-D9</f>
        <v>125384.5462974445</v>
      </c>
      <c r="F9" s="204"/>
      <c r="G9" s="112"/>
      <c r="H9" s="132"/>
      <c r="I9" s="274">
        <f>'CAJA DE LA COSTA'!M32</f>
        <v>34518.57</v>
      </c>
      <c r="K9" s="32"/>
    </row>
    <row r="10" spans="1:11" ht="15.75" thickBot="1" x14ac:dyDescent="0.35">
      <c r="A10" s="111" t="s">
        <v>20</v>
      </c>
      <c r="B10" s="162">
        <f>SUM('CAJA DE LA COSTA'!C48:C60)</f>
        <v>0</v>
      </c>
      <c r="C10" s="213"/>
      <c r="D10" s="181">
        <f>SUM('CAJA DE LA COSTA'!D48:D51)</f>
        <v>0</v>
      </c>
      <c r="E10" s="163">
        <f t="shared" si="0"/>
        <v>125384.5462974445</v>
      </c>
      <c r="F10" s="204"/>
      <c r="G10" s="112"/>
      <c r="H10" s="133"/>
      <c r="I10" s="274"/>
      <c r="K10" s="32"/>
    </row>
    <row r="11" spans="1:11" ht="15.75" thickBot="1" x14ac:dyDescent="0.35">
      <c r="A11" s="111" t="s">
        <v>21</v>
      </c>
      <c r="B11" s="162">
        <f>SUM('CAJA DE LA COSTA'!C64:C74)</f>
        <v>0</v>
      </c>
      <c r="C11" s="213"/>
      <c r="D11" s="181">
        <f>SUM('CAJA DE LA COSTA'!D64:D66)</f>
        <v>0</v>
      </c>
      <c r="E11" s="163">
        <f t="shared" si="0"/>
        <v>125384.5462974445</v>
      </c>
      <c r="F11" s="204"/>
      <c r="G11" s="195"/>
      <c r="H11" s="196"/>
      <c r="I11" s="274"/>
      <c r="K11" s="32"/>
    </row>
    <row r="12" spans="1:11" ht="15.75" thickBot="1" x14ac:dyDescent="0.35">
      <c r="A12" s="111" t="s">
        <v>22</v>
      </c>
      <c r="B12" s="162">
        <f>SUM('CAJA DE LA COSTA'!C78:C91)</f>
        <v>0</v>
      </c>
      <c r="C12" s="213"/>
      <c r="D12" s="181">
        <f>SUM('CAJA DE LA COSTA'!D79:D82)</f>
        <v>0</v>
      </c>
      <c r="E12" s="163">
        <f>E11+B12+C12-D12</f>
        <v>125384.5462974445</v>
      </c>
      <c r="F12" s="208"/>
      <c r="G12" s="112"/>
      <c r="H12" s="133"/>
      <c r="I12" s="274"/>
      <c r="K12" s="32"/>
    </row>
    <row r="13" spans="1:11" ht="15.75" thickBot="1" x14ac:dyDescent="0.35">
      <c r="A13" s="111" t="s">
        <v>23</v>
      </c>
      <c r="B13" s="162">
        <f>SUM('CAJA DE LA COSTA'!C95:C107)</f>
        <v>0</v>
      </c>
      <c r="C13" s="213"/>
      <c r="D13" s="181">
        <f>SUM('CAJA DE LA COSTA'!D96:D99)</f>
        <v>0</v>
      </c>
      <c r="E13" s="163">
        <f>E12+B13+C13-D13</f>
        <v>125384.5462974445</v>
      </c>
      <c r="F13" s="208"/>
      <c r="G13" s="112"/>
      <c r="H13" s="133"/>
      <c r="I13" s="274"/>
      <c r="K13" s="32"/>
    </row>
    <row r="14" spans="1:11" ht="15.75" thickBot="1" x14ac:dyDescent="0.35">
      <c r="A14" s="111" t="s">
        <v>24</v>
      </c>
      <c r="B14" s="162">
        <f>SUM('CAJA DE LA COSTA'!C111:C121)</f>
        <v>0</v>
      </c>
      <c r="C14" s="213"/>
      <c r="D14" s="181">
        <f>SUM('CAJA DE LA COSTA'!D112:D114)</f>
        <v>0</v>
      </c>
      <c r="E14" s="163">
        <f t="shared" si="0"/>
        <v>125384.5462974445</v>
      </c>
      <c r="F14" s="204"/>
      <c r="G14" s="112"/>
      <c r="H14" s="133"/>
      <c r="I14" s="274"/>
      <c r="K14" s="32"/>
    </row>
    <row r="15" spans="1:11" ht="15.75" thickBot="1" x14ac:dyDescent="0.35">
      <c r="A15" s="111" t="s">
        <v>25</v>
      </c>
      <c r="B15" s="162">
        <f>SUM('CAJA DE LA COSTA'!C125:C137)</f>
        <v>0</v>
      </c>
      <c r="C15" s="213"/>
      <c r="D15" s="181">
        <f>SUM('CAJA DE LA COSTA'!D126:D129)</f>
        <v>0</v>
      </c>
      <c r="E15" s="163">
        <f t="shared" si="0"/>
        <v>125384.5462974445</v>
      </c>
      <c r="F15" s="204"/>
      <c r="G15" s="112"/>
      <c r="H15" s="133"/>
      <c r="I15" s="274"/>
      <c r="K15" s="32"/>
    </row>
    <row r="16" spans="1:11" ht="15.75" thickBot="1" x14ac:dyDescent="0.35">
      <c r="A16" s="111" t="s">
        <v>26</v>
      </c>
      <c r="B16" s="162">
        <f>SUM('CAJA DE LA COSTA'!C141:C155)</f>
        <v>0</v>
      </c>
      <c r="C16" s="213"/>
      <c r="D16" s="181">
        <f>SUM('CAJA DE LA COSTA'!D142:D144)</f>
        <v>0</v>
      </c>
      <c r="E16" s="163">
        <f t="shared" si="0"/>
        <v>125384.5462974445</v>
      </c>
      <c r="F16" s="204"/>
      <c r="G16" s="112"/>
      <c r="H16" s="133"/>
      <c r="I16" s="274"/>
      <c r="K16" s="32"/>
    </row>
    <row r="17" spans="1:11" ht="15.75" thickBot="1" x14ac:dyDescent="0.35">
      <c r="A17" s="111" t="s">
        <v>27</v>
      </c>
      <c r="B17" s="162">
        <f>SUM('CAJA DE LA COSTA'!C160:C168)</f>
        <v>0</v>
      </c>
      <c r="C17" s="213"/>
      <c r="D17" s="181">
        <f>SUM('CAJA DE LA COSTA'!D157:D159)</f>
        <v>0</v>
      </c>
      <c r="E17" s="163">
        <f t="shared" si="0"/>
        <v>125384.5462974445</v>
      </c>
      <c r="F17" s="208"/>
      <c r="G17" s="112"/>
      <c r="H17" s="133"/>
      <c r="I17" s="274"/>
      <c r="K17" s="32"/>
    </row>
    <row r="18" spans="1:11" ht="15.75" thickBot="1" x14ac:dyDescent="0.35">
      <c r="A18" s="111" t="s">
        <v>28</v>
      </c>
      <c r="B18" s="162">
        <f>SUM('CAJA DE LA COSTA'!C172:C184)</f>
        <v>0</v>
      </c>
      <c r="C18" s="214"/>
      <c r="D18" s="182">
        <f>SUM('CAJA DE LA COSTA'!D172:D174)</f>
        <v>0</v>
      </c>
      <c r="E18" s="163">
        <f t="shared" si="0"/>
        <v>125384.5462974445</v>
      </c>
      <c r="F18" s="204"/>
      <c r="G18" s="112"/>
      <c r="H18" s="133"/>
      <c r="I18" s="274"/>
      <c r="K18" s="32"/>
    </row>
    <row r="19" spans="1:11" ht="26.25" thickBot="1" x14ac:dyDescent="0.25">
      <c r="A19" s="119" t="s">
        <v>78</v>
      </c>
      <c r="B19" s="277">
        <f t="shared" ref="B19:I19" si="1">SUM(B6:B18)</f>
        <v>446476.69</v>
      </c>
      <c r="C19" s="278">
        <f t="shared" si="1"/>
        <v>19098.800000000003</v>
      </c>
      <c r="D19" s="279">
        <f t="shared" si="1"/>
        <v>539510.26</v>
      </c>
      <c r="E19" s="280">
        <f>E18</f>
        <v>125384.5462974445</v>
      </c>
      <c r="F19" s="113">
        <f t="shared" si="1"/>
        <v>0</v>
      </c>
      <c r="G19" s="134">
        <f t="shared" si="1"/>
        <v>0</v>
      </c>
      <c r="H19" s="276">
        <f t="shared" si="1"/>
        <v>0</v>
      </c>
      <c r="I19" s="275">
        <f t="shared" si="1"/>
        <v>701147.06</v>
      </c>
      <c r="K19" s="32"/>
    </row>
    <row r="20" spans="1:11" x14ac:dyDescent="0.2">
      <c r="E20" s="60"/>
      <c r="K20" s="32">
        <f>SUM(K6:K19)</f>
        <v>0</v>
      </c>
    </row>
    <row r="21" spans="1:11" x14ac:dyDescent="0.2">
      <c r="B21" s="32">
        <f>B19-D21</f>
        <v>446476.69</v>
      </c>
      <c r="C21" s="32"/>
      <c r="D21" s="207"/>
      <c r="E21" s="15"/>
    </row>
    <row r="22" spans="1:11" x14ac:dyDescent="0.2">
      <c r="B22" s="32"/>
      <c r="C22" s="32"/>
      <c r="E22" s="83"/>
    </row>
    <row r="30" spans="1:11" x14ac:dyDescent="0.2">
      <c r="F30" s="297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35" activeCellId="1" sqref="A28 A35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77" t="s">
        <v>38</v>
      </c>
    </row>
    <row r="15" spans="1:1" ht="15" x14ac:dyDescent="0.2">
      <c r="A15" s="177" t="s">
        <v>37</v>
      </c>
    </row>
    <row r="16" spans="1:1" x14ac:dyDescent="0.2">
      <c r="A16" s="178" t="s">
        <v>55</v>
      </c>
    </row>
    <row r="17" spans="1:1" ht="15" x14ac:dyDescent="0.2">
      <c r="A17" s="177" t="s">
        <v>31</v>
      </c>
    </row>
    <row r="18" spans="1:1" ht="15" x14ac:dyDescent="0.2">
      <c r="A18" s="177" t="s">
        <v>36</v>
      </c>
    </row>
    <row r="19" spans="1:1" ht="15" x14ac:dyDescent="0.2">
      <c r="A19" s="177" t="s">
        <v>35</v>
      </c>
    </row>
    <row r="20" spans="1:1" ht="15" x14ac:dyDescent="0.2">
      <c r="A20" s="177" t="s">
        <v>49</v>
      </c>
    </row>
    <row r="21" spans="1:1" ht="15" x14ac:dyDescent="0.2">
      <c r="A21" s="177" t="s">
        <v>34</v>
      </c>
    </row>
    <row r="22" spans="1:1" ht="15" x14ac:dyDescent="0.2">
      <c r="A22" s="177" t="s">
        <v>56</v>
      </c>
    </row>
    <row r="23" spans="1:1" ht="15" x14ac:dyDescent="0.2">
      <c r="A23" s="177" t="s">
        <v>57</v>
      </c>
    </row>
    <row r="25" spans="1:1" x14ac:dyDescent="0.2">
      <c r="A25" s="179" t="s">
        <v>58</v>
      </c>
    </row>
    <row r="28" spans="1:1" ht="15" x14ac:dyDescent="0.2">
      <c r="A28" s="177" t="s">
        <v>38</v>
      </c>
    </row>
    <row r="29" spans="1:1" ht="15" x14ac:dyDescent="0.2">
      <c r="A29" s="177" t="s">
        <v>50</v>
      </c>
    </row>
    <row r="30" spans="1:1" ht="15" x14ac:dyDescent="0.2">
      <c r="A30" s="178" t="s">
        <v>51</v>
      </c>
    </row>
    <row r="31" spans="1:1" ht="15" x14ac:dyDescent="0.2">
      <c r="A31" s="177" t="s">
        <v>52</v>
      </c>
    </row>
    <row r="32" spans="1:1" ht="15" x14ac:dyDescent="0.2">
      <c r="A32" s="177" t="s">
        <v>53</v>
      </c>
    </row>
    <row r="33" spans="1:1" ht="15" x14ac:dyDescent="0.2">
      <c r="A33" s="177" t="s">
        <v>54</v>
      </c>
    </row>
    <row r="34" spans="1:1" ht="15" x14ac:dyDescent="0.2">
      <c r="A34" s="177" t="s">
        <v>33</v>
      </c>
    </row>
    <row r="35" spans="1:1" ht="15" x14ac:dyDescent="0.2">
      <c r="A35" s="177" t="s">
        <v>34</v>
      </c>
    </row>
    <row r="36" spans="1:1" ht="15" x14ac:dyDescent="0.2">
      <c r="A36" s="177" t="s">
        <v>32</v>
      </c>
    </row>
    <row r="37" spans="1:1" ht="15" x14ac:dyDescent="0.2">
      <c r="A37" s="177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2C5A1-F62F-45C7-9A19-B5B80F5E7CC5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283789d-a58a-43ff-9492-16dcb6d1c0a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ab81fe37-2b7c-4715-8ad9-b6463c63c8f7"/>
  </ds:schemaRefs>
</ds:datastoreItem>
</file>

<file path=customXml/itemProps2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31E28-5CC0-42FE-8399-FFE21B103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2022-09-20T15:12:08Z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