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/>
  </bookViews>
  <sheets>
    <sheet name="Estado a Ago 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14" i="1" s="1"/>
  <c r="F3" i="1"/>
  <c r="B3" i="1"/>
  <c r="D12" i="1" s="1"/>
  <c r="V12" i="1" l="1"/>
  <c r="V11" i="1"/>
  <c r="V10" i="1"/>
  <c r="V13" i="1"/>
  <c r="D11" i="1"/>
  <c r="D16" i="1"/>
  <c r="G16" i="1" s="1"/>
  <c r="F16" i="1" s="1"/>
  <c r="D14" i="1"/>
  <c r="D17" i="1"/>
  <c r="G17" i="1" s="1"/>
  <c r="F17" i="1" s="1"/>
  <c r="D15" i="1"/>
  <c r="G15" i="1" s="1"/>
  <c r="D13" i="1"/>
  <c r="F15" i="1" l="1"/>
  <c r="V4" i="1" s="1"/>
  <c r="V3" i="1"/>
  <c r="D10" i="1"/>
  <c r="D18" i="1" s="1"/>
  <c r="C18" i="1"/>
  <c r="F11" i="1" l="1"/>
  <c r="G11" i="1" s="1"/>
  <c r="F10" i="1"/>
  <c r="F14" i="1"/>
  <c r="G14" i="1" s="1"/>
  <c r="F12" i="1"/>
  <c r="G12" i="1" s="1"/>
  <c r="F13" i="1"/>
  <c r="G13" i="1" s="1"/>
  <c r="B17" i="1"/>
  <c r="B13" i="1"/>
  <c r="B11" i="1"/>
  <c r="B16" i="1"/>
  <c r="B12" i="1"/>
  <c r="B15" i="1"/>
  <c r="B10" i="1"/>
  <c r="B14" i="1"/>
  <c r="F18" i="1" l="1"/>
  <c r="G10" i="1"/>
  <c r="G18" i="1" s="1"/>
  <c r="B18" i="1"/>
</calcChain>
</file>

<file path=xl/sharedStrings.xml><?xml version="1.0" encoding="utf-8"?>
<sst xmlns="http://schemas.openxmlformats.org/spreadsheetml/2006/main" count="31" uniqueCount="27">
  <si>
    <t>Precio USD / Mb</t>
  </si>
  <si>
    <t>Capacidad contratada - Mb</t>
  </si>
  <si>
    <t>Abono contratado (USD)</t>
  </si>
  <si>
    <t>Contratación Set 2021</t>
  </si>
  <si>
    <t>Miembro</t>
  </si>
  <si>
    <t xml:space="preserve">Distrib </t>
  </si>
  <si>
    <t>Capacidad</t>
  </si>
  <si>
    <t>Abono</t>
  </si>
  <si>
    <t>%</t>
  </si>
  <si>
    <t>Mb Pico</t>
  </si>
  <si>
    <t>USD</t>
  </si>
  <si>
    <t>Servicios Grupo Junín</t>
  </si>
  <si>
    <t>Red Power</t>
  </si>
  <si>
    <t>LinkUp</t>
  </si>
  <si>
    <t>Empresa Servicios TV por Cable</t>
  </si>
  <si>
    <t>Young</t>
  </si>
  <si>
    <t>UNNOBA</t>
  </si>
  <si>
    <t>Municipalidad</t>
  </si>
  <si>
    <t>SyT</t>
  </si>
  <si>
    <t>TOTAL</t>
  </si>
  <si>
    <t>Auxiliar</t>
  </si>
  <si>
    <t>Capacidad a repartir</t>
  </si>
  <si>
    <t>Nuevo Abono a repartir</t>
  </si>
  <si>
    <t>Nueva Capacidad a repartir</t>
  </si>
  <si>
    <t>Capacidad actual miembros</t>
  </si>
  <si>
    <t>Propuesta Oct 2021</t>
  </si>
  <si>
    <t>Propuesta 15 Gb JUNIN -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</si>
</sst>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7" fillId="0" borderId="14" xfId="0" applyFont="1" applyBorder="1" applyAlignment="1">
      <alignment wrapText="1"/>
    </xf>
    <xf numFmtId="164" fontId="0" fillId="0" borderId="16" xfId="0" applyNumberFormat="1" applyFont="1" applyFill="1" applyBorder="1"/>
    <xf numFmtId="10" fontId="1" fillId="0" borderId="15" xfId="2" applyNumberFormat="1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10" fontId="1" fillId="0" borderId="20" xfId="2" applyNumberFormat="1" applyFont="1" applyBorder="1" applyAlignment="1">
      <alignment horizontal="right" wrapText="1"/>
    </xf>
    <xf numFmtId="0" fontId="7" fillId="0" borderId="21" xfId="0" applyFont="1" applyBorder="1" applyAlignment="1">
      <alignment wrapText="1"/>
    </xf>
    <xf numFmtId="10" fontId="1" fillId="0" borderId="23" xfId="2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9" fontId="1" fillId="0" borderId="24" xfId="2" applyNumberFormat="1" applyFont="1" applyBorder="1" applyAlignment="1"/>
    <xf numFmtId="0" fontId="0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3" xfId="0" applyFont="1" applyFill="1" applyBorder="1" applyAlignment="1">
      <alignment horizontal="center" wrapText="1"/>
    </xf>
    <xf numFmtId="164" fontId="0" fillId="0" borderId="17" xfId="0" applyNumberFormat="1" applyFont="1" applyFill="1" applyBorder="1"/>
    <xf numFmtId="164" fontId="0" fillId="0" borderId="19" xfId="0" applyNumberFormat="1" applyFont="1" applyFill="1" applyBorder="1"/>
    <xf numFmtId="164" fontId="0" fillId="0" borderId="22" xfId="0" applyNumberFormat="1" applyFont="1" applyFill="1" applyBorder="1"/>
    <xf numFmtId="164" fontId="1" fillId="0" borderId="25" xfId="1" applyNumberFormat="1" applyFont="1" applyFill="1" applyBorder="1"/>
    <xf numFmtId="164" fontId="1" fillId="0" borderId="26" xfId="1" applyNumberFormat="1" applyFont="1" applyFill="1" applyBorder="1"/>
    <xf numFmtId="0" fontId="0" fillId="0" borderId="0" xfId="0" applyFont="1" applyFill="1"/>
    <xf numFmtId="10" fontId="0" fillId="0" borderId="0" xfId="2" applyNumberFormat="1" applyFont="1"/>
    <xf numFmtId="43" fontId="4" fillId="0" borderId="2" xfId="1" applyNumberFormat="1" applyFont="1" applyFill="1" applyBorder="1"/>
    <xf numFmtId="164" fontId="4" fillId="0" borderId="2" xfId="1" applyNumberFormat="1" applyFont="1" applyFill="1" applyBorder="1" applyAlignment="1"/>
    <xf numFmtId="43" fontId="4" fillId="0" borderId="2" xfId="1" applyFont="1" applyFill="1" applyBorder="1"/>
    <xf numFmtId="164" fontId="0" fillId="0" borderId="2" xfId="1" applyNumberFormat="1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164" fontId="1" fillId="0" borderId="27" xfId="1" applyNumberFormat="1" applyFont="1" applyFill="1" applyBorder="1"/>
    <xf numFmtId="164" fontId="1" fillId="0" borderId="28" xfId="1" applyNumberFormat="1" applyFont="1" applyFill="1" applyBorder="1"/>
    <xf numFmtId="164" fontId="0" fillId="0" borderId="7" xfId="0" applyNumberFormat="1" applyFill="1" applyBorder="1"/>
    <xf numFmtId="164" fontId="0" fillId="0" borderId="9" xfId="0" applyNumberFormat="1" applyFill="1" applyBorder="1"/>
    <xf numFmtId="164" fontId="0" fillId="0" borderId="20" xfId="0" applyNumberFormat="1" applyFill="1" applyBorder="1"/>
    <xf numFmtId="164" fontId="0" fillId="0" borderId="19" xfId="0" applyNumberFormat="1" applyFill="1" applyBorder="1"/>
    <xf numFmtId="164" fontId="0" fillId="0" borderId="11" xfId="0" applyNumberFormat="1" applyFill="1" applyBorder="1"/>
    <xf numFmtId="164" fontId="0" fillId="0" borderId="13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110" zoomScaleNormal="110" workbookViewId="0">
      <selection activeCell="I14" sqref="I14"/>
    </sheetView>
  </sheetViews>
  <sheetFormatPr defaultRowHeight="15" x14ac:dyDescent="0.25"/>
  <cols>
    <col min="1" max="1" width="28.28515625" bestFit="1" customWidth="1"/>
    <col min="2" max="2" width="8" bestFit="1" customWidth="1"/>
    <col min="3" max="3" width="10.5703125" customWidth="1"/>
    <col min="4" max="4" width="11" customWidth="1"/>
    <col min="5" max="5" width="2.42578125" customWidth="1"/>
    <col min="6" max="6" width="10" bestFit="1" customWidth="1"/>
    <col min="7" max="7" width="9.5703125" bestFit="1" customWidth="1"/>
    <col min="21" max="21" width="25.7109375" bestFit="1" customWidth="1"/>
  </cols>
  <sheetData>
    <row r="1" spans="1:22" ht="18.75" x14ac:dyDescent="0.3">
      <c r="A1" s="1" t="s">
        <v>26</v>
      </c>
      <c r="B1" s="2"/>
      <c r="C1" s="2"/>
      <c r="D1" s="2"/>
      <c r="E1" s="2"/>
      <c r="F1" s="2"/>
      <c r="G1" s="2"/>
    </row>
    <row r="2" spans="1:22" x14ac:dyDescent="0.25">
      <c r="U2" t="s">
        <v>20</v>
      </c>
    </row>
    <row r="3" spans="1:22" x14ac:dyDescent="0.25">
      <c r="A3" s="3" t="s">
        <v>0</v>
      </c>
      <c r="B3" s="38">
        <f>+B5/B4</f>
        <v>2.1444444444444444</v>
      </c>
      <c r="C3" s="4"/>
      <c r="D3" s="4"/>
      <c r="F3" s="40">
        <f>+F5/F4</f>
        <v>1.3466666666666667</v>
      </c>
      <c r="U3" t="s">
        <v>22</v>
      </c>
      <c r="V3" s="26">
        <f>+F5-G15-G16-G17</f>
        <v>18913.333333333332</v>
      </c>
    </row>
    <row r="4" spans="1:22" x14ac:dyDescent="0.25">
      <c r="A4" s="3" t="s">
        <v>1</v>
      </c>
      <c r="B4" s="39">
        <v>9000</v>
      </c>
      <c r="C4" s="4"/>
      <c r="D4" s="4"/>
      <c r="F4" s="41">
        <v>15000</v>
      </c>
      <c r="U4" t="s">
        <v>23</v>
      </c>
      <c r="V4" s="26">
        <f>+F4-F17-F16-F15</f>
        <v>14044.554455445545</v>
      </c>
    </row>
    <row r="5" spans="1:22" x14ac:dyDescent="0.25">
      <c r="A5" s="3" t="s">
        <v>2</v>
      </c>
      <c r="B5" s="39">
        <v>19300</v>
      </c>
      <c r="C5" s="4"/>
      <c r="D5" s="4"/>
      <c r="F5" s="41">
        <v>20200</v>
      </c>
      <c r="U5" t="s">
        <v>24</v>
      </c>
      <c r="V5" s="26">
        <f>+C10+C11+C12+C13+C14</f>
        <v>8400</v>
      </c>
    </row>
    <row r="6" spans="1:22" ht="15.75" thickBot="1" x14ac:dyDescent="0.3">
      <c r="A6" s="5"/>
      <c r="B6" s="6"/>
    </row>
    <row r="7" spans="1:22" ht="15.75" thickBot="1" x14ac:dyDescent="0.3">
      <c r="A7" s="5"/>
      <c r="B7" s="7" t="s">
        <v>3</v>
      </c>
      <c r="C7" s="8"/>
      <c r="D7" s="9"/>
      <c r="F7" s="43" t="s">
        <v>25</v>
      </c>
      <c r="G7" s="44"/>
    </row>
    <row r="8" spans="1:22" x14ac:dyDescent="0.25">
      <c r="A8" s="10" t="s">
        <v>4</v>
      </c>
      <c r="B8" s="11" t="s">
        <v>5</v>
      </c>
      <c r="C8" s="27" t="s">
        <v>6</v>
      </c>
      <c r="D8" s="28" t="s">
        <v>7</v>
      </c>
      <c r="E8" s="29"/>
      <c r="F8" s="42" t="s">
        <v>6</v>
      </c>
      <c r="G8" s="28" t="s">
        <v>7</v>
      </c>
      <c r="U8" t="s">
        <v>21</v>
      </c>
    </row>
    <row r="9" spans="1:22" ht="15.75" thickBot="1" x14ac:dyDescent="0.3">
      <c r="A9" s="12"/>
      <c r="B9" s="13" t="s">
        <v>8</v>
      </c>
      <c r="C9" s="14" t="s">
        <v>9</v>
      </c>
      <c r="D9" s="30" t="s">
        <v>10</v>
      </c>
      <c r="E9" s="29"/>
      <c r="F9" s="45" t="s">
        <v>9</v>
      </c>
      <c r="G9" s="46" t="s">
        <v>10</v>
      </c>
    </row>
    <row r="10" spans="1:22" x14ac:dyDescent="0.25">
      <c r="A10" s="15" t="s">
        <v>11</v>
      </c>
      <c r="B10" s="17">
        <f>+C10/$C$18</f>
        <v>0.17910148028236128</v>
      </c>
      <c r="C10" s="16">
        <v>1611.9133225412515</v>
      </c>
      <c r="D10" s="31">
        <f>+C10*$B$3</f>
        <v>3456.6585694495725</v>
      </c>
      <c r="E10" s="29"/>
      <c r="F10" s="49">
        <f>+$V$4*V10</f>
        <v>2695.0719566534244</v>
      </c>
      <c r="G10" s="50">
        <f>+F10*$F$3</f>
        <v>3629.3635682932781</v>
      </c>
      <c r="V10" s="37">
        <f>+C10/$V$5</f>
        <v>0.1918944431596728</v>
      </c>
    </row>
    <row r="11" spans="1:22" x14ac:dyDescent="0.25">
      <c r="A11" s="18" t="s">
        <v>12</v>
      </c>
      <c r="B11" s="19">
        <f>+C11/$C$18</f>
        <v>0.38200963082874989</v>
      </c>
      <c r="C11" s="16">
        <v>3438.0866774587489</v>
      </c>
      <c r="D11" s="32">
        <f t="shared" ref="D11:D17" si="0">+C11*$B$3</f>
        <v>7372.7858749948728</v>
      </c>
      <c r="E11" s="29"/>
      <c r="F11" s="51">
        <f>+$V$4*V11</f>
        <v>5748.3804242989572</v>
      </c>
      <c r="G11" s="52">
        <f>+F11*$F$3</f>
        <v>7741.1523047225955</v>
      </c>
      <c r="V11" s="37">
        <f>+C11/$V$5</f>
        <v>0.40929603303080342</v>
      </c>
    </row>
    <row r="12" spans="1:22" x14ac:dyDescent="0.25">
      <c r="A12" s="18" t="s">
        <v>13</v>
      </c>
      <c r="B12" s="19">
        <f>+C12/$C$18</f>
        <v>0.11777777777777777</v>
      </c>
      <c r="C12" s="16">
        <v>1060</v>
      </c>
      <c r="D12" s="32">
        <f t="shared" si="0"/>
        <v>2273.1111111111109</v>
      </c>
      <c r="E12" s="29"/>
      <c r="F12" s="51">
        <f>+$V$4*V12</f>
        <v>1772.2890146157472</v>
      </c>
      <c r="G12" s="52">
        <f>+F12*$F$3</f>
        <v>2386.6825396825398</v>
      </c>
      <c r="V12" s="37">
        <f>+C12/$V$5</f>
        <v>0.12619047619047619</v>
      </c>
    </row>
    <row r="13" spans="1:22" x14ac:dyDescent="0.25">
      <c r="A13" s="18" t="s">
        <v>14</v>
      </c>
      <c r="B13" s="19">
        <f>+C13/$C$18</f>
        <v>0.17777777777777778</v>
      </c>
      <c r="C13" s="16">
        <v>1600</v>
      </c>
      <c r="D13" s="32">
        <f t="shared" si="0"/>
        <v>3431.1111111111109</v>
      </c>
      <c r="E13" s="29"/>
      <c r="F13" s="51">
        <f>+$V$4*V13</f>
        <v>2675.1532296086748</v>
      </c>
      <c r="G13" s="52">
        <f>+F13*$F$3</f>
        <v>3602.539682539682</v>
      </c>
      <c r="V13" s="37">
        <f>+C13/$V$5</f>
        <v>0.19047619047619047</v>
      </c>
    </row>
    <row r="14" spans="1:22" x14ac:dyDescent="0.25">
      <c r="A14" s="18" t="s">
        <v>15</v>
      </c>
      <c r="B14" s="19">
        <f>+C14/$C$18</f>
        <v>7.6666666666666661E-2</v>
      </c>
      <c r="C14" s="16">
        <v>690</v>
      </c>
      <c r="D14" s="32">
        <f t="shared" si="0"/>
        <v>1479.6666666666665</v>
      </c>
      <c r="E14" s="29"/>
      <c r="F14" s="51">
        <f>+$V$4*V14</f>
        <v>1153.6598302687412</v>
      </c>
      <c r="G14" s="52">
        <f>+F14*$F$3</f>
        <v>1553.5952380952381</v>
      </c>
      <c r="V14" s="37">
        <f>+C14/$V$5</f>
        <v>8.2142857142857142E-2</v>
      </c>
    </row>
    <row r="15" spans="1:22" x14ac:dyDescent="0.25">
      <c r="A15" s="18" t="s">
        <v>16</v>
      </c>
      <c r="B15" s="19">
        <f>+C15/$C$18</f>
        <v>3.6666666666666667E-2</v>
      </c>
      <c r="C15" s="16">
        <v>330</v>
      </c>
      <c r="D15" s="32">
        <f t="shared" si="0"/>
        <v>707.66666666666663</v>
      </c>
      <c r="E15" s="29"/>
      <c r="F15" s="51">
        <f>+G15/$F$3</f>
        <v>525.49504950495043</v>
      </c>
      <c r="G15" s="52">
        <f>+D15</f>
        <v>707.66666666666663</v>
      </c>
    </row>
    <row r="16" spans="1:22" x14ac:dyDescent="0.25">
      <c r="A16" s="18" t="s">
        <v>17</v>
      </c>
      <c r="B16" s="19">
        <f>+C16/$C$18</f>
        <v>1.3333333333333334E-2</v>
      </c>
      <c r="C16" s="16">
        <v>120.00000000000001</v>
      </c>
      <c r="D16" s="32">
        <f t="shared" si="0"/>
        <v>257.33333333333337</v>
      </c>
      <c r="E16" s="29"/>
      <c r="F16" s="51">
        <f>+G16/$F$3</f>
        <v>191.08910891089113</v>
      </c>
      <c r="G16" s="52">
        <f>+D16</f>
        <v>257.33333333333337</v>
      </c>
    </row>
    <row r="17" spans="1:7" ht="15.75" thickBot="1" x14ac:dyDescent="0.3">
      <c r="A17" s="20" t="s">
        <v>18</v>
      </c>
      <c r="B17" s="21">
        <f>+C17/$C$18</f>
        <v>1.6666666666666666E-2</v>
      </c>
      <c r="C17" s="16">
        <v>150</v>
      </c>
      <c r="D17" s="33">
        <f t="shared" si="0"/>
        <v>321.66666666666663</v>
      </c>
      <c r="E17" s="29"/>
      <c r="F17" s="53">
        <f>+G17/$F$3</f>
        <v>238.86138613861382</v>
      </c>
      <c r="G17" s="54">
        <f>+D17</f>
        <v>321.66666666666663</v>
      </c>
    </row>
    <row r="18" spans="1:7" ht="15.75" thickBot="1" x14ac:dyDescent="0.3">
      <c r="A18" s="22" t="s">
        <v>19</v>
      </c>
      <c r="B18" s="23">
        <f t="shared" ref="B18:C18" si="1">SUM(B10:B17)</f>
        <v>1</v>
      </c>
      <c r="C18" s="34">
        <f t="shared" si="1"/>
        <v>9000</v>
      </c>
      <c r="D18" s="35">
        <f>SUM(D10:D17)</f>
        <v>19300.000000000004</v>
      </c>
      <c r="E18" s="36"/>
      <c r="F18" s="47">
        <f t="shared" ref="F18" si="2">SUM(F10:F17)</f>
        <v>15000.000000000002</v>
      </c>
      <c r="G18" s="48">
        <f>SUM(G10:G17)</f>
        <v>20200</v>
      </c>
    </row>
    <row r="19" spans="1:7" s="24" customFormat="1" x14ac:dyDescent="0.25">
      <c r="A19"/>
      <c r="B19"/>
      <c r="C19" s="25"/>
      <c r="D19"/>
      <c r="E19"/>
      <c r="F19"/>
      <c r="G19"/>
    </row>
    <row r="20" spans="1:7" ht="15" customHeight="1" x14ac:dyDescent="0.25">
      <c r="C20" s="25"/>
    </row>
  </sheetData>
  <mergeCells count="4">
    <mergeCell ref="B7:D7"/>
    <mergeCell ref="A8:A9"/>
    <mergeCell ref="F7:G7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a Ago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2021-10-28T13:07:59Z</dcterms:created>
  <dcterms:modified xsi:type="dcterms:W3CDTF">2021-10-28T14:37:35Z</dcterms:modified>
</cp:coreProperties>
</file>