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4" documentId="8_{F1F56203-385D-4C88-869D-208B5ED53D72}" xr6:coauthVersionLast="46" xr6:coauthVersionMax="46" xr10:uidLastSave="{18AEB20B-63D8-4949-B397-B506461B891C}"/>
  <bookViews>
    <workbookView xWindow="-120" yWindow="-120" windowWidth="20730" windowHeight="11160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B18" i="3" l="1"/>
  <c r="B17" i="3" l="1"/>
  <c r="C17" i="3" l="1"/>
  <c r="B16" i="3" l="1"/>
  <c r="J20" i="3" l="1"/>
  <c r="C15" i="3" l="1"/>
  <c r="D25" i="2" l="1"/>
  <c r="C7" i="3" l="1"/>
  <c r="E161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<sst xmlns="http://schemas.openxmlformats.org/spreadsheetml/2006/main" count="251" uniqueCount="104">
  <si>
    <t>CTA CTE SOCIOS NAP MAR DEL PLATA</t>
  </si>
  <si>
    <t>SALDO</t>
  </si>
  <si>
    <t>CESOP - COOP DE ELEC SERV Y OB PCAS SAN BERNARDO LTDA</t>
  </si>
  <si>
    <t>COOP BATAN DE OBRAS Y SERV PCOS LTDA</t>
  </si>
  <si>
    <t>COOP DE SERV PCOS LTDA UNIÓN DEL SUD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</si>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</sst>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M82" workbookViewId="0">
      <selection activeCell="D15" sqref="D15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4</v>
      </c>
      <c r="C8" s="161">
        <f>S72-SUM(C33:R33)</f>
        <v>-19677.02</v>
      </c>
      <c r="E8" s="30"/>
    </row>
    <row r="9" spans="1:5" x14ac:dyDescent="0.2">
      <c r="A9" s="159">
        <v>4</v>
      </c>
      <c r="B9" s="162" t="s">
        <v>5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6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7</v>
      </c>
      <c r="C11" s="161">
        <f>S78-SUM(C36:R36)</f>
        <v>-2158.6399999999994</v>
      </c>
      <c r="E11" s="30"/>
    </row>
    <row r="12" spans="1:5" x14ac:dyDescent="0.2">
      <c r="A12" s="159">
        <v>7</v>
      </c>
      <c r="B12" s="163" t="s">
        <v>8</v>
      </c>
      <c r="C12" s="161">
        <f>S80-SUM(C37:R37)</f>
        <v>-10793.199999999997</v>
      </c>
      <c r="E12" s="30"/>
    </row>
    <row r="13" spans="1:5" x14ac:dyDescent="0.2">
      <c r="A13" s="159">
        <v>8</v>
      </c>
      <c r="B13" s="163" t="s">
        <v>9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10</v>
      </c>
      <c r="C14" s="161">
        <f>S84-SUM(C39:R39)</f>
        <v>-16189.799999999959</v>
      </c>
      <c r="E14" s="30"/>
    </row>
    <row r="15" spans="1:5" x14ac:dyDescent="0.2">
      <c r="A15" s="159">
        <v>10</v>
      </c>
      <c r="B15" s="163" t="s">
        <v>11</v>
      </c>
      <c r="C15" s="161">
        <f>S86-SUM(C40:R40)</f>
        <v>0</v>
      </c>
      <c r="E15" s="30"/>
    </row>
    <row r="16" spans="1:5" x14ac:dyDescent="0.2">
      <c r="A16" s="159">
        <v>11</v>
      </c>
      <c r="B16" s="163" t="s">
        <v>12</v>
      </c>
      <c r="C16" s="161">
        <f>S88-SUM(C41:R41)</f>
        <v>0</v>
      </c>
      <c r="E16" s="30"/>
    </row>
    <row r="17" spans="1:23" x14ac:dyDescent="0.2">
      <c r="A17" s="159">
        <v>12</v>
      </c>
      <c r="B17" s="162" t="s">
        <v>13</v>
      </c>
      <c r="C17" s="161">
        <f>S90-SUM(C42:R42)</f>
        <v>0</v>
      </c>
    </row>
    <row r="18" spans="1:23" x14ac:dyDescent="0.2">
      <c r="A18" s="159">
        <v>13</v>
      </c>
      <c r="B18" s="162" t="s">
        <v>14</v>
      </c>
      <c r="C18" s="161">
        <f>S92-SUM(C43:R43)</f>
        <v>0</v>
      </c>
    </row>
    <row r="19" spans="1:23" x14ac:dyDescent="0.2">
      <c r="A19" s="159">
        <v>14</v>
      </c>
      <c r="B19" s="163" t="s">
        <v>15</v>
      </c>
      <c r="C19" s="161">
        <f>S94-SUM(C44:R44)</f>
        <v>0</v>
      </c>
    </row>
    <row r="20" spans="1:23" x14ac:dyDescent="0.2">
      <c r="A20" s="159">
        <v>15</v>
      </c>
      <c r="B20" s="163" t="s">
        <v>16</v>
      </c>
      <c r="C20" s="161">
        <f>S96-SUM(C45:R45)</f>
        <v>-8634.5599999999977</v>
      </c>
    </row>
    <row r="21" spans="1:23" x14ac:dyDescent="0.2">
      <c r="A21" s="159">
        <v>16</v>
      </c>
      <c r="B21" s="165" t="s">
        <v>17</v>
      </c>
      <c r="C21" s="161">
        <f>S98-SUM(C46:R46)</f>
        <v>0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18</v>
      </c>
      <c r="C25" s="169">
        <f>SUM(C6:C24)</f>
        <v>-57453.219999999958</v>
      </c>
      <c r="D25" s="34">
        <f>SUM(D6:D24)</f>
        <v>0</v>
      </c>
    </row>
    <row r="26" spans="1:23" x14ac:dyDescent="0.2">
      <c r="C26" s="34"/>
      <c r="D26" s="34"/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19</v>
      </c>
      <c r="B29" s="262"/>
      <c r="C29" s="267" t="s">
        <v>20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/>
      <c r="M29" s="170"/>
      <c r="N29" s="170"/>
      <c r="O29" s="170"/>
      <c r="P29" s="170"/>
      <c r="Q29" s="170"/>
      <c r="R29" s="170"/>
    </row>
    <row r="30" spans="1:23" ht="13.5" thickBot="1" x14ac:dyDescent="0.25">
      <c r="A30" s="263" t="s">
        <v>21</v>
      </c>
      <c r="B30" s="264"/>
      <c r="C30" s="268" t="s">
        <v>22</v>
      </c>
      <c r="D30" s="171" t="s">
        <v>23</v>
      </c>
      <c r="E30" s="171" t="s">
        <v>23</v>
      </c>
      <c r="F30" s="171" t="s">
        <v>22</v>
      </c>
      <c r="G30" s="171" t="s">
        <v>23</v>
      </c>
      <c r="H30" s="171" t="s">
        <v>23</v>
      </c>
      <c r="I30" s="171" t="s">
        <v>23</v>
      </c>
      <c r="J30" s="171" t="s">
        <v>23</v>
      </c>
      <c r="K30" s="171" t="s">
        <v>23</v>
      </c>
      <c r="L30" s="171" t="s">
        <v>23</v>
      </c>
      <c r="M30" s="171" t="s">
        <v>23</v>
      </c>
      <c r="N30" s="171" t="s">
        <v>23</v>
      </c>
      <c r="O30" s="171" t="s">
        <v>23</v>
      </c>
      <c r="P30" s="171" t="s">
        <v>23</v>
      </c>
      <c r="Q30" s="171" t="s">
        <v>23</v>
      </c>
      <c r="R30" s="171" t="s">
        <v>23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>
        <v>2158.64</v>
      </c>
      <c r="L32" s="173"/>
      <c r="M32" s="173"/>
      <c r="N32" s="173"/>
      <c r="O32" s="173"/>
      <c r="P32" s="173"/>
      <c r="Q32" s="173"/>
      <c r="R32" s="173"/>
    </row>
    <row r="33" spans="1:18" s="16" customFormat="1" x14ac:dyDescent="0.2">
      <c r="A33" s="60">
        <v>3</v>
      </c>
      <c r="B33" s="61" t="s">
        <v>4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5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/>
      <c r="M34" s="173"/>
      <c r="N34" s="173"/>
      <c r="O34" s="173"/>
      <c r="P34" s="173"/>
      <c r="Q34" s="173"/>
      <c r="R34" s="173"/>
    </row>
    <row r="35" spans="1:18" s="16" customFormat="1" x14ac:dyDescent="0.2">
      <c r="A35" s="80">
        <v>5</v>
      </c>
      <c r="B35" s="62" t="s">
        <v>6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7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>
        <v>2158.64</v>
      </c>
      <c r="L36" s="173"/>
      <c r="M36" s="173"/>
      <c r="N36" s="173"/>
      <c r="O36" s="173"/>
      <c r="P36" s="173"/>
      <c r="Q36" s="173"/>
      <c r="R36" s="173"/>
    </row>
    <row r="37" spans="1:18" s="16" customFormat="1" x14ac:dyDescent="0.2">
      <c r="A37" s="60">
        <v>7</v>
      </c>
      <c r="B37" s="63" t="s">
        <v>8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>
        <v>10793.2</v>
      </c>
      <c r="L37" s="59"/>
      <c r="M37" s="59"/>
      <c r="N37" s="59"/>
      <c r="O37" s="59"/>
      <c r="P37" s="59"/>
      <c r="Q37" s="59"/>
      <c r="R37" s="59"/>
    </row>
    <row r="38" spans="1:18" x14ac:dyDescent="0.2">
      <c r="A38" s="172">
        <v>8</v>
      </c>
      <c r="B38" s="154" t="s">
        <v>9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>
        <v>2158.64</v>
      </c>
      <c r="L38" s="173"/>
      <c r="M38" s="173"/>
      <c r="N38" s="173"/>
      <c r="O38" s="173"/>
      <c r="P38" s="173"/>
      <c r="Q38" s="173"/>
      <c r="R38" s="173"/>
    </row>
    <row r="39" spans="1:18" s="16" customFormat="1" x14ac:dyDescent="0.2">
      <c r="A39" s="60">
        <v>9</v>
      </c>
      <c r="B39" s="63" t="s">
        <v>10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>
        <v>16189.8</v>
      </c>
      <c r="L39" s="59"/>
      <c r="M39" s="59"/>
      <c r="N39" s="59"/>
      <c r="O39" s="59"/>
      <c r="P39" s="59"/>
      <c r="Q39" s="59"/>
      <c r="R39" s="59"/>
    </row>
    <row r="40" spans="1:18" x14ac:dyDescent="0.2">
      <c r="A40" s="172">
        <v>10</v>
      </c>
      <c r="B40" s="154" t="s">
        <v>11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>
        <v>16189.8</v>
      </c>
      <c r="L40" s="173"/>
      <c r="M40" s="173"/>
      <c r="N40" s="173"/>
      <c r="O40" s="173"/>
      <c r="P40" s="173"/>
      <c r="Q40" s="173"/>
      <c r="R40" s="173"/>
    </row>
    <row r="41" spans="1:18" s="16" customFormat="1" x14ac:dyDescent="0.2">
      <c r="A41" s="60">
        <v>11</v>
      </c>
      <c r="B41" s="63" t="s">
        <v>12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/>
      <c r="M41" s="59"/>
      <c r="N41" s="59"/>
      <c r="O41" s="59"/>
      <c r="P41" s="59"/>
      <c r="Q41" s="59"/>
      <c r="R41" s="59"/>
    </row>
    <row r="42" spans="1:18" x14ac:dyDescent="0.2">
      <c r="A42" s="172">
        <v>12</v>
      </c>
      <c r="B42" s="154" t="s">
        <v>13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>
        <v>2158.64</v>
      </c>
      <c r="L42" s="173"/>
      <c r="M42" s="173"/>
      <c r="N42" s="173"/>
      <c r="O42" s="173"/>
      <c r="P42" s="173"/>
      <c r="Q42" s="173"/>
      <c r="R42" s="173"/>
    </row>
    <row r="43" spans="1:18" s="16" customFormat="1" x14ac:dyDescent="0.2">
      <c r="A43" s="60">
        <v>13</v>
      </c>
      <c r="B43" s="63" t="s">
        <v>24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15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16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>
        <v>8634.56</v>
      </c>
      <c r="L45" s="59"/>
      <c r="M45" s="59"/>
      <c r="N45" s="59"/>
      <c r="O45" s="59"/>
      <c r="P45" s="59"/>
      <c r="Q45" s="59"/>
      <c r="R45" s="59"/>
    </row>
    <row r="46" spans="1:18" x14ac:dyDescent="0.2">
      <c r="A46" s="172">
        <v>16</v>
      </c>
      <c r="B46" s="154" t="s">
        <v>17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>
        <v>6475.92</v>
      </c>
      <c r="L46" s="173"/>
      <c r="M46" s="173"/>
      <c r="N46" s="173"/>
      <c r="O46" s="173"/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79869.679999999993</v>
      </c>
      <c r="L50" s="184">
        <f t="shared" si="0"/>
        <v>0</v>
      </c>
      <c r="M50" s="184">
        <f t="shared" si="0"/>
        <v>0</v>
      </c>
      <c r="N50" s="184">
        <f t="shared" si="0"/>
        <v>0</v>
      </c>
      <c r="O50" s="184">
        <f t="shared" si="0"/>
        <v>0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864510.02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25</v>
      </c>
      <c r="C55" s="269" t="s">
        <v>26</v>
      </c>
      <c r="D55" s="271" t="s">
        <v>27</v>
      </c>
      <c r="E55" s="269" t="s">
        <v>28</v>
      </c>
      <c r="F55" s="271" t="s">
        <v>29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21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30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31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32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>
        <v>44253</v>
      </c>
      <c r="K69" s="73"/>
      <c r="L69" s="73"/>
      <c r="M69" s="73"/>
      <c r="N69" s="73"/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>
        <v>2158.64</v>
      </c>
      <c r="K70" s="74"/>
      <c r="L70" s="74"/>
      <c r="M70" s="74"/>
      <c r="N70" s="74"/>
      <c r="O70" s="74"/>
      <c r="P70" s="74"/>
      <c r="Q70" s="74"/>
      <c r="R70" s="74"/>
      <c r="S70" s="82">
        <f>SUM(C70:R70)</f>
        <v>28674.579999999994</v>
      </c>
    </row>
    <row r="71" spans="1:19" x14ac:dyDescent="0.2">
      <c r="B71" s="6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4</v>
      </c>
      <c r="C72" s="70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0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/>
      <c r="L73" s="73"/>
      <c r="M73" s="73"/>
      <c r="N73" s="73"/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5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/>
      <c r="L74" s="74"/>
      <c r="M74" s="74"/>
      <c r="N74" s="74"/>
      <c r="O74" s="74"/>
      <c r="P74" s="74"/>
      <c r="Q74" s="74"/>
      <c r="R74" s="74"/>
      <c r="S74" s="82">
        <f>SUM(C74:R74)</f>
        <v>28674.579999999994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6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/>
      <c r="K77" s="73"/>
      <c r="L77" s="73"/>
      <c r="M77" s="73"/>
      <c r="N77" s="73"/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7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/>
      <c r="K78" s="74"/>
      <c r="L78" s="74"/>
      <c r="M78" s="74"/>
      <c r="N78" s="74"/>
      <c r="O78" s="74"/>
      <c r="P78" s="74"/>
      <c r="Q78" s="74"/>
      <c r="R78" s="74"/>
      <c r="S78" s="82">
        <f>SUM(C78:R78)</f>
        <v>26515.939999999995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/>
      <c r="M79" s="42"/>
      <c r="N79" s="42"/>
      <c r="O79" s="42"/>
      <c r="P79" s="42"/>
      <c r="Q79" s="42"/>
      <c r="R79" s="42"/>
      <c r="S79" s="78"/>
    </row>
    <row r="80" spans="1:19" s="27" customFormat="1" x14ac:dyDescent="0.2">
      <c r="A80" s="32">
        <v>7</v>
      </c>
      <c r="B80" s="77" t="s">
        <v>8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/>
      <c r="M80" s="43"/>
      <c r="N80" s="43"/>
      <c r="O80" s="43"/>
      <c r="P80" s="43"/>
      <c r="Q80" s="43"/>
      <c r="R80" s="43"/>
      <c r="S80" s="44">
        <f>SUM(C80:R80)</f>
        <v>86309.3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>
        <v>44251</v>
      </c>
      <c r="K81" s="73"/>
      <c r="L81" s="73"/>
      <c r="M81" s="73"/>
      <c r="N81" s="73"/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9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>
        <v>2158.64</v>
      </c>
      <c r="K82" s="74"/>
      <c r="L82" s="74"/>
      <c r="M82" s="74"/>
      <c r="N82" s="74"/>
      <c r="O82" s="74"/>
      <c r="P82" s="74"/>
      <c r="Q82" s="74"/>
      <c r="R82" s="74"/>
      <c r="S82" s="82">
        <f>SUM(C82:R82)</f>
        <v>28674.579999999994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10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145871.55000000002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>
        <v>44253</v>
      </c>
      <c r="K85" s="73"/>
      <c r="L85" s="73"/>
      <c r="M85" s="73"/>
      <c r="N85" s="73"/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11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>
        <v>16189.8</v>
      </c>
      <c r="K86" s="74"/>
      <c r="L86" s="74"/>
      <c r="M86" s="74"/>
      <c r="N86" s="74"/>
      <c r="O86" s="74"/>
      <c r="P86" s="74"/>
      <c r="Q86" s="74"/>
      <c r="R86" s="74"/>
      <c r="S86" s="82">
        <f>SUM(C86:R86)</f>
        <v>145653.75000000003</v>
      </c>
    </row>
    <row r="87" spans="1:19" x14ac:dyDescent="0.2">
      <c r="B87" s="63"/>
      <c r="C87" s="42">
        <v>44130</v>
      </c>
      <c r="D87" s="42">
        <v>44244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12</v>
      </c>
      <c r="C88" s="70">
        <v>43753.599999999999</v>
      </c>
      <c r="D88" s="43">
        <v>53348.9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97102.5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>
        <v>44251</v>
      </c>
      <c r="K89" s="73"/>
      <c r="L89" s="73"/>
      <c r="M89" s="73"/>
      <c r="N89" s="73"/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13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>
        <v>2158.64</v>
      </c>
      <c r="K90" s="74"/>
      <c r="L90" s="74"/>
      <c r="M90" s="74"/>
      <c r="N90" s="74"/>
      <c r="O90" s="74"/>
      <c r="P90" s="74"/>
      <c r="Q90" s="74"/>
      <c r="R90" s="74"/>
      <c r="S90" s="82">
        <f>SUM(C90:R90)</f>
        <v>19420.5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24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15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/>
      <c r="L95" s="42"/>
      <c r="M95" s="42"/>
      <c r="N95" s="42"/>
      <c r="O95" s="42"/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16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/>
      <c r="L96" s="43"/>
      <c r="M96" s="43"/>
      <c r="N96" s="43"/>
      <c r="O96" s="43"/>
      <c r="P96" s="43"/>
      <c r="Q96" s="43"/>
      <c r="R96" s="43"/>
      <c r="S96" s="44">
        <f>SUM(C96:R96)</f>
        <v>77798.16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>
        <v>44253</v>
      </c>
      <c r="K97" s="73"/>
      <c r="L97" s="73"/>
      <c r="M97" s="73"/>
      <c r="N97" s="73"/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17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>
        <v>6475.92</v>
      </c>
      <c r="K98" s="74"/>
      <c r="L98" s="74"/>
      <c r="M98" s="74"/>
      <c r="N98" s="74"/>
      <c r="O98" s="74"/>
      <c r="P98" s="74"/>
      <c r="Q98" s="74"/>
      <c r="R98" s="74"/>
      <c r="S98" s="82">
        <f>SUM(C98:R98)</f>
        <v>58261.499999999993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807056.8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tabSelected="1" zoomScaleNormal="100" workbookViewId="0">
      <pane ySplit="1" topLeftCell="A94" activePane="bottomLeft" state="frozen"/>
      <selection activeCell="D1" sqref="D1"/>
      <selection pane="bottomLeft" activeCell="B102" sqref="B102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33</v>
      </c>
      <c r="B1" s="250" t="s">
        <v>21</v>
      </c>
      <c r="C1" s="251" t="s">
        <v>34</v>
      </c>
      <c r="D1" s="252" t="s">
        <v>35</v>
      </c>
      <c r="E1" s="253" t="s">
        <v>36</v>
      </c>
      <c r="F1" s="57"/>
      <c r="G1" s="210" t="s">
        <v>37</v>
      </c>
      <c r="H1" s="211" t="s">
        <v>35</v>
      </c>
      <c r="I1" s="212" t="s">
        <v>37</v>
      </c>
      <c r="J1" s="213" t="s">
        <v>35</v>
      </c>
      <c r="K1" s="214" t="s">
        <v>37</v>
      </c>
      <c r="L1" s="215" t="s">
        <v>35</v>
      </c>
      <c r="M1" s="216" t="s">
        <v>37</v>
      </c>
      <c r="N1" s="217" t="s">
        <v>35</v>
      </c>
    </row>
    <row r="2" spans="1:28" x14ac:dyDescent="0.3">
      <c r="A2" s="206" t="s">
        <v>38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39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40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41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42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43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44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45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46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47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48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49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41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50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51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52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42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53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43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44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48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53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45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46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52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42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41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54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55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44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43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49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48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45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46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41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52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53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56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57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43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52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49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45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46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49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44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58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42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41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48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53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59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60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43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44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45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46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48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41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48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53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61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62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52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49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48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49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44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43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45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46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52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48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41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42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53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63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64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43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48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49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44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45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46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42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53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41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102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103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52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43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58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>
        <v>44251</v>
      </c>
      <c r="B96" s="203" t="s">
        <v>45</v>
      </c>
      <c r="C96" s="202">
        <v>2158.64</v>
      </c>
      <c r="D96" s="202"/>
      <c r="E96" s="205">
        <f t="shared" si="1"/>
        <v>-45965.389999999832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>
        <v>44251</v>
      </c>
      <c r="B97" s="203" t="s">
        <v>46</v>
      </c>
      <c r="C97" s="202">
        <v>2158.64</v>
      </c>
      <c r="D97" s="202"/>
      <c r="E97" s="205">
        <f t="shared" si="1"/>
        <v>-43806.749999999833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>
        <v>44253</v>
      </c>
      <c r="B98" s="203" t="s">
        <v>44</v>
      </c>
      <c r="C98" s="202">
        <v>2158.64</v>
      </c>
      <c r="D98" s="202"/>
      <c r="E98" s="205">
        <f t="shared" si="1"/>
        <v>-41648.109999999833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>
        <v>44253</v>
      </c>
      <c r="B99" s="203" t="s">
        <v>53</v>
      </c>
      <c r="C99" s="202">
        <v>16189.8</v>
      </c>
      <c r="D99" s="202"/>
      <c r="E99" s="205">
        <f t="shared" si="1"/>
        <v>-25458.309999999834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x14ac:dyDescent="0.3">
      <c r="A100" s="201">
        <v>44253</v>
      </c>
      <c r="B100" s="203" t="s">
        <v>49</v>
      </c>
      <c r="C100" s="202">
        <v>6475.92</v>
      </c>
      <c r="D100" s="202"/>
      <c r="E100" s="141">
        <f t="shared" si="1"/>
        <v>-18982.389999999832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x14ac:dyDescent="0.3">
      <c r="A101" s="201"/>
      <c r="B101" s="203"/>
      <c r="C101" s="202"/>
      <c r="D101" s="202"/>
      <c r="E101" s="205">
        <f t="shared" si="1"/>
        <v>-18982.389999999832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x14ac:dyDescent="0.3">
      <c r="A102" s="201"/>
      <c r="B102" s="203"/>
      <c r="C102" s="202"/>
      <c r="D102" s="202"/>
      <c r="E102" s="205">
        <f t="shared" si="1"/>
        <v>-18982.389999999832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x14ac:dyDescent="0.3">
      <c r="A103" s="201"/>
      <c r="B103" s="203"/>
      <c r="C103" s="202"/>
      <c r="D103" s="202"/>
      <c r="E103" s="205">
        <f t="shared" si="1"/>
        <v>-18982.389999999832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x14ac:dyDescent="0.3">
      <c r="A104" s="201"/>
      <c r="B104" s="203"/>
      <c r="C104" s="202"/>
      <c r="D104" s="202"/>
      <c r="E104" s="205">
        <f t="shared" si="1"/>
        <v>-18982.389999999832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x14ac:dyDescent="0.3">
      <c r="A105" s="201"/>
      <c r="B105" s="203"/>
      <c r="C105" s="202"/>
      <c r="D105" s="202"/>
      <c r="E105" s="205">
        <f t="shared" si="1"/>
        <v>-18982.389999999832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x14ac:dyDescent="0.3">
      <c r="A106" s="201"/>
      <c r="B106" s="203"/>
      <c r="C106" s="202"/>
      <c r="D106" s="202"/>
      <c r="E106" s="205">
        <f t="shared" si="1"/>
        <v>-18982.389999999832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x14ac:dyDescent="0.3">
      <c r="A107" s="201"/>
      <c r="B107" s="203"/>
      <c r="C107" s="202"/>
      <c r="D107" s="202"/>
      <c r="E107" s="205">
        <f t="shared" si="1"/>
        <v>-18982.389999999832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x14ac:dyDescent="0.3">
      <c r="A108" s="201"/>
      <c r="B108" s="203"/>
      <c r="C108" s="202"/>
      <c r="D108" s="202"/>
      <c r="E108" s="205">
        <f t="shared" si="1"/>
        <v>-18982.389999999832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x14ac:dyDescent="0.3">
      <c r="A109" s="201"/>
      <c r="B109" s="203"/>
      <c r="C109" s="202"/>
      <c r="D109" s="202"/>
      <c r="E109" s="205">
        <f t="shared" si="1"/>
        <v>-18982.389999999832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x14ac:dyDescent="0.3">
      <c r="A110" s="201"/>
      <c r="B110" s="203"/>
      <c r="C110" s="202"/>
      <c r="D110" s="202"/>
      <c r="E110" s="205">
        <f t="shared" si="1"/>
        <v>-18982.389999999832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x14ac:dyDescent="0.3">
      <c r="A111" s="201"/>
      <c r="B111" s="203"/>
      <c r="C111" s="202"/>
      <c r="D111" s="202"/>
      <c r="E111" s="205">
        <f t="shared" si="1"/>
        <v>-18982.389999999832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x14ac:dyDescent="0.3">
      <c r="A112" s="201"/>
      <c r="B112" s="203"/>
      <c r="C112" s="202"/>
      <c r="D112" s="202"/>
      <c r="E112" s="205">
        <f t="shared" si="1"/>
        <v>-18982.389999999832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x14ac:dyDescent="0.3">
      <c r="A113" s="201"/>
      <c r="B113" s="203"/>
      <c r="C113" s="202"/>
      <c r="D113" s="202"/>
      <c r="E113" s="205">
        <f t="shared" si="1"/>
        <v>-18982.389999999832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x14ac:dyDescent="0.3">
      <c r="A114" s="201"/>
      <c r="B114" s="203"/>
      <c r="C114" s="202"/>
      <c r="D114" s="202"/>
      <c r="E114" s="205">
        <f t="shared" si="1"/>
        <v>-18982.389999999832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/>
      <c r="B115" s="203"/>
      <c r="C115" s="202"/>
      <c r="D115" s="202"/>
      <c r="E115" s="205">
        <f t="shared" si="1"/>
        <v>-18982.389999999832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01"/>
      <c r="B116" s="203"/>
      <c r="C116" s="202"/>
      <c r="D116" s="202"/>
      <c r="E116" s="205">
        <f t="shared" si="1"/>
        <v>-18982.389999999832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01"/>
      <c r="B117" s="203"/>
      <c r="C117" s="202"/>
      <c r="D117" s="202"/>
      <c r="E117" s="205">
        <f t="shared" si="1"/>
        <v>-18982.389999999832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01"/>
      <c r="B118" s="203"/>
      <c r="C118" s="202"/>
      <c r="D118" s="202"/>
      <c r="E118" s="205">
        <f t="shared" si="1"/>
        <v>-18982.389999999832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01"/>
      <c r="B119" s="203"/>
      <c r="C119" s="202"/>
      <c r="D119" s="202"/>
      <c r="E119" s="205">
        <f t="shared" si="1"/>
        <v>-18982.389999999832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01"/>
      <c r="B120" s="203"/>
      <c r="C120" s="202"/>
      <c r="D120" s="202"/>
      <c r="E120" s="205">
        <f t="shared" si="1"/>
        <v>-18982.389999999832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01"/>
      <c r="B121" s="203"/>
      <c r="C121" s="202"/>
      <c r="D121" s="202"/>
      <c r="E121" s="205">
        <f t="shared" si="1"/>
        <v>-18982.389999999832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01"/>
      <c r="B122" s="203"/>
      <c r="C122" s="202"/>
      <c r="D122" s="202"/>
      <c r="E122" s="205">
        <f t="shared" si="1"/>
        <v>-18982.389999999832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01"/>
      <c r="B123" s="203"/>
      <c r="C123" s="202"/>
      <c r="D123" s="202"/>
      <c r="E123" s="205">
        <f t="shared" si="1"/>
        <v>-18982.389999999832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01"/>
      <c r="B124" s="203"/>
      <c r="C124" s="202"/>
      <c r="D124" s="202"/>
      <c r="E124" s="205">
        <f t="shared" si="1"/>
        <v>-18982.389999999832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01"/>
      <c r="B125" s="203"/>
      <c r="C125" s="202"/>
      <c r="D125" s="202"/>
      <c r="E125" s="205">
        <f t="shared" si="1"/>
        <v>-18982.389999999832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01"/>
      <c r="B126" s="203"/>
      <c r="C126" s="202"/>
      <c r="D126" s="202"/>
      <c r="E126" s="205">
        <f t="shared" si="1"/>
        <v>-18982.389999999832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01"/>
      <c r="B127" s="203"/>
      <c r="C127" s="202"/>
      <c r="D127" s="202"/>
      <c r="E127" s="205">
        <f t="shared" si="1"/>
        <v>-18982.389999999832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01"/>
      <c r="B128" s="203"/>
      <c r="C128" s="202"/>
      <c r="D128" s="202"/>
      <c r="E128" s="205">
        <f t="shared" si="1"/>
        <v>-18982.389999999832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01"/>
      <c r="B129" s="203"/>
      <c r="C129" s="202"/>
      <c r="D129" s="202"/>
      <c r="E129" s="205">
        <f t="shared" si="1"/>
        <v>-18982.389999999832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201"/>
      <c r="B130" s="203"/>
      <c r="C130" s="202"/>
      <c r="D130" s="202"/>
      <c r="E130" s="205">
        <f t="shared" si="1"/>
        <v>-18982.389999999832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1"/>
      <c r="B131" s="203"/>
      <c r="C131" s="202"/>
      <c r="D131" s="202"/>
      <c r="E131" s="205">
        <f t="shared" si="1"/>
        <v>-18982.389999999832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1"/>
      <c r="B132" s="203"/>
      <c r="C132" s="202"/>
      <c r="D132" s="202"/>
      <c r="E132" s="205">
        <f t="shared" si="1"/>
        <v>-18982.389999999832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1"/>
      <c r="B133" s="203"/>
      <c r="C133" s="202"/>
      <c r="D133" s="202"/>
      <c r="E133" s="205">
        <f t="shared" si="1"/>
        <v>-18982.389999999832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1"/>
      <c r="B134" s="203"/>
      <c r="C134" s="202"/>
      <c r="D134" s="202"/>
      <c r="E134" s="205">
        <f t="shared" ref="E134:E156" si="2">+E133+C134-D134</f>
        <v>-18982.389999999832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1"/>
      <c r="B135" s="203"/>
      <c r="C135" s="202"/>
      <c r="D135" s="202"/>
      <c r="E135" s="205">
        <f t="shared" si="2"/>
        <v>-18982.389999999832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1"/>
      <c r="B136" s="203"/>
      <c r="C136" s="202"/>
      <c r="D136" s="202"/>
      <c r="E136" s="205">
        <f t="shared" si="2"/>
        <v>-18982.389999999832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01"/>
      <c r="B137" s="203"/>
      <c r="C137" s="202"/>
      <c r="D137" s="202"/>
      <c r="E137" s="205">
        <f t="shared" si="2"/>
        <v>-18982.389999999832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/>
      <c r="B138" s="203"/>
      <c r="C138" s="202"/>
      <c r="D138" s="202"/>
      <c r="E138" s="205">
        <f t="shared" si="2"/>
        <v>-18982.389999999832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1"/>
      <c r="B139" s="203"/>
      <c r="C139" s="202"/>
      <c r="D139" s="202"/>
      <c r="E139" s="205">
        <f t="shared" si="2"/>
        <v>-18982.389999999832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1"/>
      <c r="B140" s="203"/>
      <c r="C140" s="202"/>
      <c r="D140" s="202"/>
      <c r="E140" s="205">
        <f t="shared" si="2"/>
        <v>-18982.389999999832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1"/>
      <c r="B141" s="203"/>
      <c r="C141" s="202"/>
      <c r="D141" s="202"/>
      <c r="E141" s="205">
        <f t="shared" si="2"/>
        <v>-18982.389999999832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1"/>
      <c r="B142" s="203"/>
      <c r="C142" s="202"/>
      <c r="D142" s="202"/>
      <c r="E142" s="205">
        <f t="shared" si="2"/>
        <v>-18982.389999999832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01"/>
      <c r="B143" s="203"/>
      <c r="C143" s="202"/>
      <c r="D143" s="202"/>
      <c r="E143" s="205">
        <f t="shared" si="2"/>
        <v>-18982.389999999832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/>
      <c r="B144" s="203"/>
      <c r="C144" s="202"/>
      <c r="D144" s="202"/>
      <c r="E144" s="205">
        <f t="shared" si="2"/>
        <v>-18982.389999999832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1"/>
      <c r="B145" s="203"/>
      <c r="C145" s="202"/>
      <c r="D145" s="202"/>
      <c r="E145" s="205">
        <f t="shared" si="2"/>
        <v>-18982.389999999832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1"/>
      <c r="B146" s="203"/>
      <c r="C146" s="202"/>
      <c r="D146" s="202"/>
      <c r="E146" s="205">
        <f t="shared" si="2"/>
        <v>-18982.389999999832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1"/>
      <c r="B147" s="203"/>
      <c r="C147" s="202"/>
      <c r="D147" s="202"/>
      <c r="E147" s="205">
        <f t="shared" si="2"/>
        <v>-18982.389999999832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1"/>
      <c r="B148" s="203"/>
      <c r="C148" s="202"/>
      <c r="D148" s="202"/>
      <c r="E148" s="205">
        <f t="shared" si="2"/>
        <v>-18982.389999999832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1"/>
      <c r="B149" s="203"/>
      <c r="C149" s="202"/>
      <c r="D149" s="202"/>
      <c r="E149" s="205">
        <f t="shared" si="2"/>
        <v>-18982.389999999832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1"/>
      <c r="B150" s="203"/>
      <c r="C150" s="202"/>
      <c r="D150" s="202"/>
      <c r="E150" s="205">
        <f t="shared" si="2"/>
        <v>-18982.389999999832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1"/>
      <c r="B151" s="203"/>
      <c r="C151" s="202"/>
      <c r="D151" s="202"/>
      <c r="E151" s="205">
        <f t="shared" si="2"/>
        <v>-18982.389999999832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1"/>
      <c r="B152" s="203"/>
      <c r="C152" s="202"/>
      <c r="D152" s="202"/>
      <c r="E152" s="205">
        <f t="shared" si="2"/>
        <v>-18982.389999999832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1"/>
      <c r="B153" s="204"/>
      <c r="C153" s="202"/>
      <c r="D153" s="202"/>
      <c r="E153" s="205">
        <f t="shared" si="2"/>
        <v>-18982.389999999832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1"/>
      <c r="B154" s="204"/>
      <c r="C154" s="202"/>
      <c r="D154" s="202"/>
      <c r="E154" s="205">
        <f t="shared" si="2"/>
        <v>-18982.389999999832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01"/>
      <c r="B155" s="204"/>
      <c r="C155" s="202"/>
      <c r="D155" s="202"/>
      <c r="E155" s="205">
        <f t="shared" si="2"/>
        <v>-18982.389999999832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/>
      <c r="B156" s="203"/>
      <c r="C156" s="202"/>
      <c r="D156" s="202"/>
      <c r="E156" s="205">
        <f t="shared" si="2"/>
        <v>-18982.389999999832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7"/>
      <c r="D157" s="17"/>
      <c r="E157" s="53"/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7"/>
      <c r="D158" s="17"/>
      <c r="E158" s="53"/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38" t="s">
        <v>65</v>
      </c>
      <c r="C159" s="17"/>
      <c r="D159" s="17"/>
      <c r="E159" s="132">
        <f>SUM(C$2:C157)-SUM(D$2:D157)</f>
        <v>-18982.390000000014</v>
      </c>
      <c r="F159"/>
      <c r="G159" s="103">
        <f>SUM(G2:G158)</f>
        <v>100825</v>
      </c>
      <c r="H159" s="104">
        <f t="shared" ref="H159:M159" si="3">SUM(H2:H158)</f>
        <v>0</v>
      </c>
      <c r="I159" s="105">
        <f t="shared" si="3"/>
        <v>0</v>
      </c>
      <c r="J159" s="106">
        <f t="shared" si="3"/>
        <v>0</v>
      </c>
      <c r="K159" s="148">
        <f t="shared" si="3"/>
        <v>3000</v>
      </c>
      <c r="L159" s="149">
        <f t="shared" si="3"/>
        <v>0</v>
      </c>
      <c r="M159" s="107">
        <f t="shared" si="3"/>
        <v>0</v>
      </c>
      <c r="N159" s="108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3"/>
      <c r="C160" s="17"/>
      <c r="D160" s="17"/>
      <c r="E160" s="54"/>
      <c r="F160"/>
      <c r="G160" s="273">
        <f>G159-H159</f>
        <v>100825</v>
      </c>
      <c r="H160" s="274"/>
      <c r="I160" s="275">
        <f>I159-J159</f>
        <v>0</v>
      </c>
      <c r="J160" s="276"/>
      <c r="K160" s="277">
        <f>K159-L159</f>
        <v>3000</v>
      </c>
      <c r="L160" s="278"/>
      <c r="M160" s="279">
        <f>M159-N159</f>
        <v>0</v>
      </c>
      <c r="N160" s="28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39" t="s">
        <v>66</v>
      </c>
      <c r="C161" s="17"/>
      <c r="D161" s="17"/>
      <c r="E161" s="140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56"/>
      <c r="C162" s="17"/>
      <c r="D162" s="17"/>
      <c r="E162" s="5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3"/>
      <c r="C163" s="17"/>
      <c r="D163" s="19"/>
      <c r="E163" s="5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255"/>
      <c r="B164" s="133" t="s">
        <v>67</v>
      </c>
      <c r="C164" s="17"/>
      <c r="D164" s="17"/>
      <c r="E164" s="134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56"/>
      <c r="B165" s="135"/>
      <c r="C165" s="19"/>
      <c r="D165" s="19"/>
      <c r="E165" s="13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7"/>
      <c r="D166" s="17"/>
      <c r="E166" s="5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37" t="s">
        <v>68</v>
      </c>
      <c r="C167" s="17"/>
      <c r="D167" s="17"/>
      <c r="E167" s="147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255"/>
      <c r="D168" s="17"/>
      <c r="E168" s="5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5"/>
      <c r="B169" s="255"/>
      <c r="C169" s="255"/>
      <c r="D169" s="17"/>
      <c r="E169" s="5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5"/>
      <c r="B170" s="255"/>
      <c r="C170" s="255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255"/>
      <c r="C171" s="256"/>
      <c r="D171" s="17"/>
      <c r="E171" s="5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56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56"/>
      <c r="B173" s="56"/>
      <c r="C173" s="56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5"/>
      <c r="B175" s="255"/>
      <c r="C175" s="25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6"/>
      <c r="B176" s="56"/>
      <c r="C176" s="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3"/>
      <c r="C177" s="17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3"/>
      <c r="C178" s="17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3"/>
      <c r="C179" s="17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7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29"/>
      <c r="B183" s="28"/>
      <c r="C183" s="30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29"/>
      <c r="B184" s="28"/>
      <c r="C184" s="30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29"/>
      <c r="B185" s="28"/>
      <c r="C185" s="30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29"/>
      <c r="B186" s="28"/>
      <c r="C186" s="31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0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7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7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7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7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21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21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21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5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4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21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56"/>
      <c r="D386" s="256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21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56"/>
      <c r="D388" s="256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 s="255"/>
      <c r="P405" s="255"/>
      <c r="Q405" s="255"/>
      <c r="R405" s="255"/>
      <c r="S405" s="255"/>
      <c r="T405" s="255"/>
      <c r="U405" s="255"/>
      <c r="V405" s="25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 s="255"/>
      <c r="P406" s="255"/>
      <c r="Q406" s="255"/>
      <c r="R406" s="255"/>
      <c r="S406" s="255"/>
      <c r="T406" s="255"/>
      <c r="U406" s="255"/>
      <c r="V406" s="255"/>
    </row>
    <row r="407" spans="1:22" s="15" customFormat="1" x14ac:dyDescent="0.3">
      <c r="A407" s="9"/>
      <c r="B407" s="5"/>
      <c r="C407" s="17"/>
      <c r="D407" s="17"/>
      <c r="E407" s="53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</row>
    <row r="408" spans="1:22" s="15" customFormat="1" x14ac:dyDescent="0.3">
      <c r="A408" s="9"/>
      <c r="B408" s="5"/>
      <c r="C408" s="17"/>
      <c r="D408" s="17"/>
      <c r="E408" s="53"/>
      <c r="F408" s="255"/>
      <c r="G408" s="255"/>
      <c r="H408" s="255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</row>
    <row r="409" spans="1:22" s="15" customFormat="1" x14ac:dyDescent="0.3">
      <c r="A409" s="9"/>
      <c r="B409" s="5"/>
      <c r="C409" s="17"/>
      <c r="D409" s="17"/>
      <c r="E409" s="53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257"/>
      <c r="C410" s="17"/>
      <c r="D410" s="17"/>
      <c r="E410" s="53"/>
      <c r="F410" s="255"/>
      <c r="G410" s="255"/>
      <c r="H410" s="255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24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5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ht="15.75" x14ac:dyDescent="0.3">
      <c r="A415" s="9"/>
      <c r="B415" s="20"/>
      <c r="C415" s="17"/>
      <c r="D415" s="256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5"/>
      <c r="C416" s="17"/>
      <c r="D416" s="256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5" s="15" customFormat="1" x14ac:dyDescent="0.3">
      <c r="A417" s="9"/>
      <c r="B417" s="5"/>
      <c r="C417" s="17"/>
      <c r="D417" s="17"/>
      <c r="E417" s="53"/>
    </row>
    <row r="418" spans="1:5" s="15" customFormat="1" x14ac:dyDescent="0.3">
      <c r="A418" s="9"/>
      <c r="B418" s="5"/>
      <c r="C418" s="17"/>
      <c r="D418" s="17"/>
      <c r="E418" s="53"/>
    </row>
    <row r="419" spans="1:5" s="15" customFormat="1" x14ac:dyDescent="0.3">
      <c r="A419" s="9"/>
      <c r="B419" s="5"/>
      <c r="C419" s="17"/>
      <c r="D419" s="17"/>
      <c r="E419" s="53"/>
    </row>
    <row r="420" spans="1:5" s="15" customFormat="1" x14ac:dyDescent="0.3">
      <c r="A420" s="9"/>
      <c r="B420" s="5"/>
      <c r="C420" s="17"/>
      <c r="D420" s="17"/>
      <c r="E420" s="53"/>
    </row>
    <row r="421" spans="1:5" s="15" customFormat="1" x14ac:dyDescent="0.3">
      <c r="A421" s="9"/>
      <c r="B421" s="5"/>
      <c r="C421" s="17"/>
      <c r="D421" s="17"/>
      <c r="E421" s="53"/>
    </row>
    <row r="422" spans="1:5" s="15" customFormat="1" x14ac:dyDescent="0.3">
      <c r="A422" s="9"/>
      <c r="B422" s="5"/>
      <c r="C422" s="17"/>
      <c r="D422" s="17"/>
      <c r="E422" s="53"/>
    </row>
    <row r="423" spans="1:5" s="15" customFormat="1" x14ac:dyDescent="0.3">
      <c r="A423" s="9"/>
      <c r="B423" s="5"/>
      <c r="C423" s="17"/>
      <c r="D423" s="17"/>
      <c r="E423" s="53"/>
    </row>
    <row r="424" spans="1:5" s="15" customFormat="1" x14ac:dyDescent="0.3">
      <c r="A424" s="9"/>
      <c r="B424" s="5"/>
      <c r="C424" s="17"/>
      <c r="D424" s="17"/>
      <c r="E424" s="53"/>
    </row>
    <row r="425" spans="1:5" s="15" customFormat="1" x14ac:dyDescent="0.3">
      <c r="A425" s="9"/>
      <c r="B425" s="5"/>
      <c r="C425" s="17"/>
      <c r="D425" s="17"/>
      <c r="E425" s="53"/>
    </row>
    <row r="426" spans="1:5" s="15" customFormat="1" x14ac:dyDescent="0.3">
      <c r="A426" s="9"/>
      <c r="B426" s="5"/>
      <c r="C426" s="17"/>
      <c r="D426" s="21"/>
      <c r="E426" s="53"/>
    </row>
    <row r="427" spans="1:5" s="15" customFormat="1" x14ac:dyDescent="0.3">
      <c r="A427" s="9"/>
      <c r="B427" s="5"/>
      <c r="C427" s="17"/>
      <c r="D427" s="21"/>
      <c r="E427" s="53"/>
    </row>
    <row r="428" spans="1:5" s="15" customFormat="1" x14ac:dyDescent="0.3">
      <c r="A428" s="9"/>
      <c r="B428" s="5"/>
      <c r="C428" s="17"/>
      <c r="D428" s="17"/>
      <c r="E428" s="53"/>
    </row>
    <row r="429" spans="1:5" s="15" customFormat="1" x14ac:dyDescent="0.3">
      <c r="A429" s="9"/>
      <c r="B429" s="5"/>
      <c r="C429" s="17"/>
      <c r="D429" s="258"/>
      <c r="E429" s="53"/>
    </row>
    <row r="430" spans="1:5" s="15" customFormat="1" x14ac:dyDescent="0.3">
      <c r="A430" s="9"/>
      <c r="B430" s="5"/>
      <c r="C430" s="17"/>
      <c r="D430" s="87"/>
      <c r="E430" s="53"/>
    </row>
    <row r="431" spans="1:5" s="15" customFormat="1" x14ac:dyDescent="0.3">
      <c r="A431" s="9"/>
      <c r="B431" s="5"/>
      <c r="C431" s="17"/>
      <c r="D431" s="87"/>
      <c r="E431" s="53"/>
    </row>
    <row r="432" spans="1:5" s="15" customFormat="1" x14ac:dyDescent="0.3">
      <c r="A432" s="9"/>
      <c r="B432" s="5"/>
      <c r="C432" s="17"/>
      <c r="D432" s="256"/>
      <c r="E432" s="53"/>
    </row>
    <row r="433" spans="1:5" s="15" customFormat="1" x14ac:dyDescent="0.3">
      <c r="A433" s="9"/>
      <c r="B433" s="5"/>
      <c r="C433" s="17"/>
      <c r="D433" s="21"/>
      <c r="E433" s="53"/>
    </row>
    <row r="434" spans="1:5" s="15" customFormat="1" x14ac:dyDescent="0.3">
      <c r="A434" s="9"/>
      <c r="B434" s="5"/>
      <c r="C434" s="17"/>
      <c r="D434" s="21"/>
      <c r="E434" s="53"/>
    </row>
    <row r="435" spans="1:5" s="15" customFormat="1" x14ac:dyDescent="0.3">
      <c r="A435" s="9"/>
      <c r="B435" s="5"/>
      <c r="C435" s="17"/>
      <c r="D435" s="17"/>
      <c r="E435" s="53"/>
    </row>
    <row r="436" spans="1:5" s="15" customFormat="1" x14ac:dyDescent="0.3">
      <c r="A436" s="9"/>
      <c r="B436" s="5"/>
      <c r="C436" s="17"/>
      <c r="D436" s="258"/>
      <c r="E436" s="53"/>
    </row>
    <row r="437" spans="1:5" s="15" customFormat="1" x14ac:dyDescent="0.3">
      <c r="A437" s="9"/>
      <c r="B437" s="5"/>
      <c r="C437" s="17"/>
      <c r="D437" s="87"/>
      <c r="E437" s="53"/>
    </row>
    <row r="438" spans="1:5" s="15" customFormat="1" x14ac:dyDescent="0.3">
      <c r="A438" s="9"/>
      <c r="B438" s="5"/>
      <c r="C438" s="17"/>
      <c r="D438" s="17"/>
      <c r="E438" s="53"/>
    </row>
    <row r="439" spans="1:5" s="15" customFormat="1" x14ac:dyDescent="0.3">
      <c r="A439" s="9"/>
      <c r="B439" s="5"/>
      <c r="C439" s="17"/>
      <c r="D439" s="87"/>
      <c r="E439" s="53"/>
    </row>
    <row r="440" spans="1:5" s="15" customFormat="1" x14ac:dyDescent="0.3">
      <c r="A440" s="9"/>
      <c r="B440" s="5"/>
      <c r="C440" s="17"/>
      <c r="D440" s="17"/>
      <c r="E440" s="53"/>
    </row>
    <row r="441" spans="1:5" s="3" customFormat="1" x14ac:dyDescent="0.3">
      <c r="A441" s="9"/>
      <c r="B441" s="22"/>
      <c r="C441" s="17"/>
      <c r="D441" s="17"/>
      <c r="E441" s="53"/>
    </row>
    <row r="442" spans="1:5" s="3" customFormat="1" x14ac:dyDescent="0.3">
      <c r="A442" s="9"/>
      <c r="B442" s="5"/>
      <c r="C442" s="17"/>
      <c r="D442" s="17"/>
      <c r="E442" s="53"/>
    </row>
    <row r="443" spans="1:5" s="3" customFormat="1" x14ac:dyDescent="0.3">
      <c r="A443" s="9"/>
      <c r="B443" s="5"/>
      <c r="C443" s="17"/>
      <c r="D443" s="87"/>
      <c r="E443" s="53"/>
    </row>
    <row r="444" spans="1:5" s="3" customFormat="1" x14ac:dyDescent="0.3">
      <c r="A444" s="9"/>
      <c r="B444" s="5"/>
      <c r="C444" s="17"/>
      <c r="D444" s="87"/>
      <c r="E444" s="53"/>
    </row>
    <row r="445" spans="1:5" s="3" customFormat="1" x14ac:dyDescent="0.3">
      <c r="A445" s="9"/>
      <c r="B445" s="5"/>
      <c r="C445" s="17"/>
      <c r="D445" s="87"/>
      <c r="E445" s="53"/>
    </row>
    <row r="446" spans="1:5" s="3" customFormat="1" x14ac:dyDescent="0.3">
      <c r="A446" s="9"/>
      <c r="B446" s="5"/>
      <c r="C446" s="17"/>
      <c r="D446" s="87"/>
      <c r="E446" s="53"/>
    </row>
    <row r="447" spans="1:5" s="3" customFormat="1" x14ac:dyDescent="0.3">
      <c r="A447" s="9"/>
      <c r="B447" s="5"/>
      <c r="C447" s="17"/>
      <c r="D447" s="17"/>
      <c r="E447" s="53"/>
    </row>
    <row r="448" spans="1:5" s="3" customFormat="1" x14ac:dyDescent="0.3">
      <c r="A448" s="9"/>
      <c r="B448" s="8"/>
      <c r="C448" s="17"/>
      <c r="D448" s="17"/>
      <c r="E448" s="53"/>
    </row>
    <row r="449" spans="1:5" s="3" customFormat="1" x14ac:dyDescent="0.3">
      <c r="A449" s="9"/>
      <c r="B449" s="22"/>
      <c r="C449" s="17"/>
      <c r="D449" s="17"/>
      <c r="E449" s="53"/>
    </row>
    <row r="450" spans="1:5" s="3" customFormat="1" x14ac:dyDescent="0.3">
      <c r="A450" s="9"/>
      <c r="B450" s="22"/>
      <c r="C450" s="17"/>
      <c r="D450" s="17"/>
      <c r="E450" s="53"/>
    </row>
    <row r="451" spans="1:5" s="3" customFormat="1" x14ac:dyDescent="0.3">
      <c r="A451" s="9"/>
      <c r="B451" s="5"/>
      <c r="C451" s="17"/>
      <c r="D451" s="21"/>
      <c r="E451" s="53"/>
    </row>
    <row r="452" spans="1:5" s="3" customFormat="1" x14ac:dyDescent="0.3">
      <c r="A452" s="9"/>
      <c r="B452" s="5"/>
      <c r="C452" s="17"/>
      <c r="D452" s="17"/>
      <c r="E452" s="53"/>
    </row>
    <row r="453" spans="1:5" s="3" customFormat="1" x14ac:dyDescent="0.3">
      <c r="A453" s="9"/>
      <c r="B453" s="5"/>
      <c r="C453" s="17"/>
      <c r="D453" s="17"/>
      <c r="E453" s="53"/>
    </row>
    <row r="454" spans="1:5" s="3" customFormat="1" x14ac:dyDescent="0.3">
      <c r="A454" s="9"/>
      <c r="B454" s="5"/>
      <c r="C454" s="17"/>
      <c r="D454" s="87"/>
      <c r="E454" s="53"/>
    </row>
    <row r="455" spans="1:5" s="3" customFormat="1" x14ac:dyDescent="0.3">
      <c r="A455" s="9"/>
      <c r="B455" s="23"/>
      <c r="C455" s="19"/>
      <c r="D455" s="87"/>
      <c r="E455" s="53"/>
    </row>
    <row r="456" spans="1:5" s="3" customFormat="1" x14ac:dyDescent="0.3">
      <c r="A456" s="7"/>
      <c r="B456" s="5"/>
      <c r="C456" s="17"/>
      <c r="D456" s="87"/>
      <c r="E456" s="53"/>
    </row>
    <row r="457" spans="1:5" s="3" customFormat="1" x14ac:dyDescent="0.3">
      <c r="A457" s="9"/>
      <c r="B457" s="5"/>
      <c r="C457" s="17"/>
      <c r="D457" s="87"/>
      <c r="E457" s="53"/>
    </row>
    <row r="458" spans="1:5" s="3" customFormat="1" x14ac:dyDescent="0.3">
      <c r="A458" s="9"/>
      <c r="B458" s="22"/>
      <c r="C458" s="17"/>
      <c r="D458" s="17"/>
      <c r="E458" s="53"/>
    </row>
    <row r="459" spans="1:5" s="3" customFormat="1" x14ac:dyDescent="0.3">
      <c r="A459" s="9"/>
      <c r="B459" s="5"/>
      <c r="C459" s="17"/>
      <c r="D459" s="87"/>
      <c r="E459" s="53"/>
    </row>
    <row r="460" spans="1:5" s="3" customFormat="1" x14ac:dyDescent="0.3">
      <c r="A460" s="9"/>
      <c r="B460" s="5"/>
      <c r="C460" s="17"/>
      <c r="D460" s="87"/>
      <c r="E460" s="53"/>
    </row>
    <row r="461" spans="1:5" s="3" customFormat="1" x14ac:dyDescent="0.3">
      <c r="A461" s="9"/>
      <c r="B461" s="22"/>
      <c r="C461" s="17"/>
      <c r="D461" s="17"/>
      <c r="E461" s="53"/>
    </row>
    <row r="462" spans="1:5" s="3" customFormat="1" x14ac:dyDescent="0.3">
      <c r="A462" s="9"/>
      <c r="B462" s="5"/>
      <c r="C462" s="17"/>
      <c r="D462" s="21"/>
      <c r="E462" s="53"/>
    </row>
    <row r="463" spans="1:5" s="3" customFormat="1" x14ac:dyDescent="0.3">
      <c r="A463" s="9"/>
      <c r="B463" s="5"/>
      <c r="C463" s="17"/>
      <c r="D463" s="256"/>
      <c r="E463" s="53"/>
    </row>
    <row r="464" spans="1:5" s="3" customFormat="1" x14ac:dyDescent="0.3">
      <c r="A464" s="9"/>
      <c r="B464" s="5"/>
      <c r="C464" s="17"/>
      <c r="D464" s="1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87"/>
      <c r="E466" s="53"/>
    </row>
    <row r="467" spans="1:5" s="6" customFormat="1" x14ac:dyDescent="0.3">
      <c r="A467" s="9"/>
      <c r="B467" s="5"/>
      <c r="C467" s="17"/>
      <c r="D467" s="87"/>
      <c r="E467" s="53"/>
    </row>
    <row r="468" spans="1:5" s="6" customFormat="1" x14ac:dyDescent="0.3">
      <c r="A468" s="9"/>
      <c r="B468" s="5"/>
      <c r="C468" s="17"/>
      <c r="D468" s="17"/>
      <c r="E468" s="53"/>
    </row>
    <row r="469" spans="1:5" s="6" customFormat="1" x14ac:dyDescent="0.3">
      <c r="A469" s="9"/>
      <c r="B469" s="5"/>
      <c r="C469" s="17"/>
      <c r="D469" s="17"/>
      <c r="E469" s="53"/>
    </row>
    <row r="470" spans="1:5" s="6" customFormat="1" x14ac:dyDescent="0.3">
      <c r="A470" s="9"/>
      <c r="B470" s="5"/>
      <c r="C470" s="17"/>
      <c r="D470" s="256"/>
      <c r="E470" s="53"/>
    </row>
    <row r="471" spans="1:5" s="6" customFormat="1" x14ac:dyDescent="0.3">
      <c r="A471" s="9"/>
      <c r="B471" s="5"/>
      <c r="C471" s="17"/>
      <c r="D471" s="256"/>
      <c r="E471" s="53"/>
    </row>
    <row r="472" spans="1:5" s="6" customFormat="1" x14ac:dyDescent="0.3">
      <c r="A472" s="9"/>
      <c r="B472" s="5"/>
      <c r="C472" s="17"/>
      <c r="D472" s="21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17"/>
      <c r="E474" s="53"/>
    </row>
    <row r="475" spans="1:5" s="6" customFormat="1" x14ac:dyDescent="0.3">
      <c r="A475" s="9"/>
      <c r="B475" s="5"/>
      <c r="C475" s="17"/>
      <c r="D475" s="17"/>
      <c r="E475" s="53"/>
    </row>
    <row r="476" spans="1:5" s="6" customFormat="1" x14ac:dyDescent="0.3">
      <c r="A476" s="9"/>
      <c r="B476" s="5"/>
      <c r="C476" s="17"/>
      <c r="D476" s="17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22"/>
      <c r="C480" s="17"/>
      <c r="D480" s="17"/>
      <c r="E480" s="53"/>
    </row>
    <row r="481" spans="1:5" s="6" customFormat="1" x14ac:dyDescent="0.3">
      <c r="A481" s="9"/>
      <c r="B481" s="5"/>
      <c r="C481" s="17"/>
      <c r="D481" s="87"/>
      <c r="E481" s="53"/>
    </row>
    <row r="482" spans="1:5" s="6" customFormat="1" x14ac:dyDescent="0.3">
      <c r="A482" s="9"/>
      <c r="B482" s="5"/>
      <c r="C482" s="17"/>
      <c r="D482" s="87"/>
      <c r="E482" s="53"/>
    </row>
    <row r="483" spans="1:5" s="6" customFormat="1" x14ac:dyDescent="0.3">
      <c r="A483" s="9"/>
      <c r="B483" s="5"/>
      <c r="C483" s="17"/>
      <c r="D483" s="87"/>
      <c r="E483" s="53"/>
    </row>
    <row r="484" spans="1:5" s="6" customFormat="1" x14ac:dyDescent="0.3">
      <c r="A484" s="9"/>
      <c r="B484" s="5"/>
      <c r="C484" s="17"/>
      <c r="D484" s="17"/>
      <c r="E484" s="53"/>
    </row>
    <row r="485" spans="1:5" s="6" customFormat="1" x14ac:dyDescent="0.3">
      <c r="A485" s="9"/>
      <c r="B485" s="5"/>
      <c r="C485" s="17"/>
      <c r="D485" s="256"/>
      <c r="E485" s="53"/>
    </row>
    <row r="486" spans="1:5" s="6" customFormat="1" x14ac:dyDescent="0.3">
      <c r="A486" s="9"/>
      <c r="B486" s="5"/>
      <c r="C486" s="17"/>
      <c r="D486" s="17"/>
      <c r="E486" s="53"/>
    </row>
    <row r="487" spans="1:5" s="6" customFormat="1" x14ac:dyDescent="0.3">
      <c r="A487" s="9"/>
      <c r="B487" s="5"/>
      <c r="C487" s="17"/>
      <c r="D487" s="17"/>
      <c r="E487" s="53"/>
    </row>
    <row r="488" spans="1:5" s="6" customFormat="1" x14ac:dyDescent="0.3">
      <c r="A488" s="9"/>
      <c r="B488" s="8"/>
      <c r="C488" s="17"/>
      <c r="D488" s="17"/>
      <c r="E488" s="53"/>
    </row>
    <row r="489" spans="1:5" s="6" customFormat="1" x14ac:dyDescent="0.3">
      <c r="A489" s="9"/>
      <c r="B489" s="5"/>
      <c r="C489" s="17"/>
      <c r="D489" s="17"/>
      <c r="E489" s="53"/>
    </row>
    <row r="490" spans="1:5" s="6" customFormat="1" x14ac:dyDescent="0.3">
      <c r="A490" s="9"/>
      <c r="B490" s="5"/>
      <c r="C490" s="17"/>
      <c r="D490" s="256"/>
      <c r="E490" s="53"/>
    </row>
    <row r="491" spans="1:5" s="6" customFormat="1" x14ac:dyDescent="0.3">
      <c r="A491" s="9"/>
      <c r="B491" s="5"/>
      <c r="C491" s="17"/>
      <c r="D491" s="256"/>
      <c r="E491" s="53"/>
    </row>
    <row r="492" spans="1:5" s="6" customFormat="1" x14ac:dyDescent="0.3">
      <c r="A492" s="9"/>
      <c r="B492" s="22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17"/>
      <c r="E494" s="53"/>
    </row>
    <row r="495" spans="1:5" s="6" customFormat="1" x14ac:dyDescent="0.3">
      <c r="A495" s="9"/>
      <c r="B495" s="5"/>
      <c r="C495" s="17"/>
      <c r="D495" s="17"/>
      <c r="E495" s="53"/>
    </row>
    <row r="496" spans="1:5" s="6" customFormat="1" x14ac:dyDescent="0.3">
      <c r="A496" s="9"/>
      <c r="B496" s="5"/>
      <c r="C496" s="17"/>
      <c r="D496" s="17"/>
      <c r="E496" s="53"/>
    </row>
    <row r="497" spans="1:5" s="6" customFormat="1" x14ac:dyDescent="0.3">
      <c r="A497" s="9"/>
      <c r="B497" s="22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4"/>
      <c r="B500" s="5"/>
      <c r="C500" s="17"/>
      <c r="D500" s="17"/>
      <c r="E500" s="53"/>
    </row>
    <row r="501" spans="1:5" s="6" customFormat="1" x14ac:dyDescent="0.3">
      <c r="A501" s="4"/>
      <c r="B501" s="255"/>
      <c r="C501" s="17"/>
      <c r="D501" s="17"/>
      <c r="E501" s="53"/>
    </row>
    <row r="502" spans="1:5" s="6" customFormat="1" x14ac:dyDescent="0.3">
      <c r="A502" s="4"/>
      <c r="B502" s="5"/>
      <c r="C502" s="17"/>
      <c r="D502" s="256"/>
      <c r="E502" s="53"/>
    </row>
    <row r="503" spans="1:5" s="6" customFormat="1" x14ac:dyDescent="0.3">
      <c r="A503" s="4"/>
      <c r="B503" s="5"/>
      <c r="C503" s="17"/>
      <c r="D503" s="256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C505" s="18"/>
      <c r="D505" s="18"/>
      <c r="E505" s="53"/>
    </row>
    <row r="506" spans="1:5" s="6" customFormat="1" x14ac:dyDescent="0.3">
      <c r="A506" s="4"/>
      <c r="C506" s="18"/>
      <c r="D506" s="18"/>
      <c r="E506" s="53"/>
    </row>
    <row r="507" spans="1:5" s="6" customFormat="1" x14ac:dyDescent="0.3">
      <c r="A507" s="4"/>
      <c r="C507" s="18"/>
      <c r="D507" s="18"/>
      <c r="E507" s="53"/>
    </row>
    <row r="508" spans="1:5" s="6" customFormat="1" x14ac:dyDescent="0.3">
      <c r="A508" s="4"/>
      <c r="C508" s="18"/>
      <c r="D508" s="18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B511" s="22"/>
      <c r="C511" s="17"/>
      <c r="D511" s="17"/>
      <c r="E511" s="53"/>
    </row>
    <row r="512" spans="1:5" s="6" customFormat="1" x14ac:dyDescent="0.3">
      <c r="A512" s="4"/>
      <c r="B512" s="25"/>
      <c r="C512" s="21"/>
      <c r="D512" s="21"/>
      <c r="E512" s="53"/>
    </row>
    <row r="513" spans="1:5" s="6" customFormat="1" x14ac:dyDescent="0.3">
      <c r="A513" s="9"/>
      <c r="B513" s="25"/>
      <c r="C513" s="21"/>
      <c r="D513" s="21"/>
      <c r="E513" s="53"/>
    </row>
    <row r="514" spans="1:5" s="6" customFormat="1" x14ac:dyDescent="0.3">
      <c r="A514" s="4"/>
      <c r="B514" s="5"/>
      <c r="C514" s="17"/>
      <c r="D514" s="17"/>
      <c r="E514" s="53"/>
    </row>
    <row r="515" spans="1:5" s="6" customFormat="1" x14ac:dyDescent="0.3">
      <c r="A515" s="4"/>
      <c r="B515" s="16"/>
      <c r="C515" s="17"/>
      <c r="D515" s="17"/>
      <c r="E515" s="53"/>
    </row>
    <row r="516" spans="1:5" s="6" customFormat="1" x14ac:dyDescent="0.3">
      <c r="A516" s="4"/>
      <c r="B516" s="5"/>
      <c r="C516" s="17"/>
      <c r="D516" s="256"/>
      <c r="E516" s="53"/>
    </row>
    <row r="517" spans="1:5" s="6" customFormat="1" x14ac:dyDescent="0.3">
      <c r="A517" s="4"/>
      <c r="B517" s="5"/>
      <c r="C517" s="17"/>
      <c r="D517" s="256"/>
      <c r="E517" s="53"/>
    </row>
    <row r="518" spans="1:5" s="6" customFormat="1" x14ac:dyDescent="0.3">
      <c r="A518" s="4"/>
      <c r="C518" s="18"/>
      <c r="D518" s="18"/>
      <c r="E518" s="53"/>
    </row>
    <row r="519" spans="1:5" s="6" customFormat="1" x14ac:dyDescent="0.3">
      <c r="A519" s="4"/>
      <c r="C519" s="18"/>
      <c r="D519" s="18"/>
      <c r="E519" s="53"/>
    </row>
    <row r="520" spans="1:5" x14ac:dyDescent="0.3">
      <c r="A520" s="4"/>
      <c r="B520" s="6"/>
      <c r="C520" s="18"/>
      <c r="D520" s="18"/>
      <c r="E520" s="53"/>
    </row>
    <row r="521" spans="1:5" x14ac:dyDescent="0.3">
      <c r="A521" s="4"/>
      <c r="B521" s="6"/>
      <c r="C521" s="18"/>
      <c r="D521" s="18"/>
      <c r="E521" s="53"/>
    </row>
    <row r="522" spans="1:5" x14ac:dyDescent="0.3">
      <c r="A522" s="4"/>
      <c r="B522" s="6"/>
      <c r="C522" s="18"/>
      <c r="D522" s="18"/>
      <c r="E522" s="53"/>
    </row>
    <row r="523" spans="1:5" x14ac:dyDescent="0.3">
      <c r="A523" s="4"/>
      <c r="B523" s="6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ht="16.5" x14ac:dyDescent="0.3">
      <c r="A528" s="4"/>
      <c r="E528" s="53"/>
    </row>
    <row r="529" spans="5:5" ht="16.5" x14ac:dyDescent="0.3">
      <c r="E529" s="53"/>
    </row>
    <row r="530" spans="5:5" ht="16.5" x14ac:dyDescent="0.3">
      <c r="E530" s="53"/>
    </row>
    <row r="531" spans="5:5" ht="16.5" x14ac:dyDescent="0.3">
      <c r="E531" s="53"/>
    </row>
    <row r="532" spans="5:5" ht="16.5" x14ac:dyDescent="0.3">
      <c r="E532" s="53"/>
    </row>
    <row r="533" spans="5:5" ht="16.5" x14ac:dyDescent="0.3">
      <c r="E533" s="53"/>
    </row>
    <row r="534" spans="5:5" ht="16.5" x14ac:dyDescent="0.3">
      <c r="E534" s="53"/>
    </row>
    <row r="535" spans="5:5" ht="16.5" x14ac:dyDescent="0.3">
      <c r="E535" s="53"/>
    </row>
    <row r="536" spans="5:5" ht="16.5" x14ac:dyDescent="0.3">
      <c r="E536" s="53"/>
    </row>
    <row r="537" spans="5:5" ht="16.5" x14ac:dyDescent="0.3">
      <c r="E537" s="53"/>
    </row>
    <row r="538" spans="5:5" ht="16.5" x14ac:dyDescent="0.3">
      <c r="E538" s="53"/>
    </row>
    <row r="539" spans="5:5" ht="16.5" x14ac:dyDescent="0.3">
      <c r="E539" s="53"/>
    </row>
    <row r="540" spans="5:5" ht="16.5" x14ac:dyDescent="0.3">
      <c r="E540" s="53"/>
    </row>
    <row r="541" spans="5:5" ht="16.5" x14ac:dyDescent="0.3">
      <c r="E541" s="53"/>
    </row>
    <row r="542" spans="5:5" ht="16.5" x14ac:dyDescent="0.3">
      <c r="E542" s="53"/>
    </row>
    <row r="543" spans="5:5" ht="16.5" x14ac:dyDescent="0.3">
      <c r="E543" s="53"/>
    </row>
    <row r="544" spans="5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10" workbookViewId="0">
      <selection activeCell="E22" sqref="E22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9" ht="18" x14ac:dyDescent="0.25">
      <c r="D2" s="52"/>
    </row>
    <row r="4" spans="1:9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9" ht="26.25" thickBot="1" x14ac:dyDescent="0.25">
      <c r="A5" s="125"/>
      <c r="B5" s="240" t="s">
        <v>69</v>
      </c>
      <c r="C5" s="241" t="s">
        <v>70</v>
      </c>
      <c r="D5" s="124" t="s">
        <v>36</v>
      </c>
      <c r="E5" s="126" t="s">
        <v>71</v>
      </c>
      <c r="F5" s="127" t="s">
        <v>72</v>
      </c>
      <c r="G5" s="128" t="s">
        <v>73</v>
      </c>
      <c r="H5" s="129" t="s">
        <v>74</v>
      </c>
    </row>
    <row r="6" spans="1:9" ht="26.25" thickBot="1" x14ac:dyDescent="0.25">
      <c r="A6" s="227" t="s">
        <v>20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9" ht="15.75" thickBot="1" x14ac:dyDescent="0.35">
      <c r="A7" s="109" t="s">
        <v>75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9" ht="15.75" thickBot="1" x14ac:dyDescent="0.35">
      <c r="A8" s="109" t="s">
        <v>76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9" ht="15.75" thickBot="1" x14ac:dyDescent="0.35">
      <c r="A9" s="109" t="s">
        <v>77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9" ht="15.75" thickBot="1" x14ac:dyDescent="0.35">
      <c r="A10" s="109" t="s">
        <v>78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9" ht="15.75" thickBot="1" x14ac:dyDescent="0.35">
      <c r="A11" s="109" t="s">
        <v>79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9" ht="15.75" thickBot="1" x14ac:dyDescent="0.35">
      <c r="A12" s="109" t="s">
        <v>80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9" ht="15.75" thickBot="1" x14ac:dyDescent="0.35">
      <c r="A13" s="109" t="s">
        <v>81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9" ht="15.75" thickBot="1" x14ac:dyDescent="0.35">
      <c r="A14" s="109" t="s">
        <v>82</v>
      </c>
      <c r="B14" s="237">
        <f>SUM('CAJA DE MDQ'!C90:C100)</f>
        <v>105787.87999999999</v>
      </c>
      <c r="C14" s="243">
        <f>SUM('CAJA DE MDQ'!D91:D92)</f>
        <v>79869.679999999993</v>
      </c>
      <c r="D14" s="238">
        <f t="shared" si="0"/>
        <v>-18982.38999999981</v>
      </c>
      <c r="E14" s="116"/>
      <c r="F14" s="119"/>
      <c r="G14" s="145"/>
      <c r="H14" s="111"/>
      <c r="I14" s="254"/>
    </row>
    <row r="15" spans="1:9" ht="15.75" thickBot="1" x14ac:dyDescent="0.35">
      <c r="A15" s="109" t="s">
        <v>83</v>
      </c>
      <c r="B15" s="237">
        <f>SUM('CAJA DE MDQ'!C101:C109)</f>
        <v>0</v>
      </c>
      <c r="C15" s="243">
        <f>SUM('CAJA DE MDQ'!D106:D107)</f>
        <v>0</v>
      </c>
      <c r="D15" s="238">
        <f>+B15-C15+D14-E15</f>
        <v>-18982.38999999981</v>
      </c>
      <c r="E15" s="116"/>
      <c r="F15" s="119"/>
      <c r="G15" s="145"/>
      <c r="H15" s="111"/>
    </row>
    <row r="16" spans="1:9" ht="15.75" thickBot="1" x14ac:dyDescent="0.35">
      <c r="A16" s="109" t="s">
        <v>84</v>
      </c>
      <c r="B16" s="237">
        <f>SUM('CAJA DE MDQ'!C110:C122)</f>
        <v>0</v>
      </c>
      <c r="C16" s="243">
        <f>SUM('CAJA DE MDQ'!D111:D112)</f>
        <v>0</v>
      </c>
      <c r="D16" s="238">
        <f t="shared" si="0"/>
        <v>-18982.38999999981</v>
      </c>
      <c r="E16" s="116"/>
      <c r="F16" s="119"/>
      <c r="G16" s="145"/>
      <c r="H16" s="111"/>
    </row>
    <row r="17" spans="1:10" ht="15.75" thickBot="1" x14ac:dyDescent="0.35">
      <c r="A17" s="109" t="s">
        <v>85</v>
      </c>
      <c r="B17" s="237">
        <f>SUM('CAJA DE MDQ'!C123:C136)</f>
        <v>0</v>
      </c>
      <c r="C17" s="243">
        <f>SUM('CAJA DE MDQ'!D124:D125)</f>
        <v>0</v>
      </c>
      <c r="D17" s="238">
        <f t="shared" si="0"/>
        <v>-18982.38999999981</v>
      </c>
      <c r="E17" s="116"/>
      <c r="F17" s="119"/>
      <c r="G17" s="145"/>
      <c r="H17" s="111"/>
    </row>
    <row r="18" spans="1:10" ht="15.75" thickBot="1" x14ac:dyDescent="0.35">
      <c r="A18" s="109" t="s">
        <v>86</v>
      </c>
      <c r="B18" s="237">
        <f>SUM('CAJA DE MDQ'!C137:C151)</f>
        <v>0</v>
      </c>
      <c r="C18" s="244">
        <f>SUM('CAJA DE MDQ'!D140:D141)</f>
        <v>0</v>
      </c>
      <c r="D18" s="239">
        <f t="shared" si="0"/>
        <v>-18982.38999999981</v>
      </c>
      <c r="E18" s="117"/>
      <c r="F18" s="120"/>
      <c r="G18" s="145"/>
      <c r="H18" s="111"/>
    </row>
    <row r="19" spans="1:10" ht="39" thickBot="1" x14ac:dyDescent="0.25">
      <c r="A19" s="121" t="s">
        <v>87</v>
      </c>
      <c r="B19" s="122">
        <f>SUM(B7:B18)</f>
        <v>807056.8</v>
      </c>
      <c r="C19" s="245">
        <f>SUM(C7:C18)</f>
        <v>766368.02</v>
      </c>
      <c r="D19" s="123">
        <f>+D18</f>
        <v>-18982.38999999981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5 B16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22" workbookViewId="0">
      <selection activeCell="A25" sqref="A25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4</v>
      </c>
      <c r="B7" s="62"/>
    </row>
    <row r="8" spans="1:2" x14ac:dyDescent="0.2">
      <c r="A8" t="s">
        <v>5</v>
      </c>
    </row>
    <row r="9" spans="1:2" x14ac:dyDescent="0.2">
      <c r="A9" t="s">
        <v>6</v>
      </c>
    </row>
    <row r="10" spans="1:2" x14ac:dyDescent="0.2">
      <c r="A10" t="s">
        <v>7</v>
      </c>
    </row>
    <row r="11" spans="1:2" x14ac:dyDescent="0.2">
      <c r="A11" t="s">
        <v>8</v>
      </c>
    </row>
    <row r="12" spans="1:2" x14ac:dyDescent="0.2">
      <c r="A12" t="s">
        <v>88</v>
      </c>
    </row>
    <row r="13" spans="1:2" x14ac:dyDescent="0.2">
      <c r="A13" t="s">
        <v>10</v>
      </c>
    </row>
    <row r="14" spans="1:2" x14ac:dyDescent="0.2">
      <c r="A14" t="s">
        <v>11</v>
      </c>
    </row>
    <row r="15" spans="1:2" x14ac:dyDescent="0.2">
      <c r="A15" t="s">
        <v>12</v>
      </c>
    </row>
    <row r="16" spans="1:2" x14ac:dyDescent="0.2">
      <c r="A16" t="s">
        <v>13</v>
      </c>
    </row>
    <row r="17" spans="1:5" x14ac:dyDescent="0.2">
      <c r="A17" t="s">
        <v>89</v>
      </c>
    </row>
    <row r="18" spans="1:5" x14ac:dyDescent="0.2">
      <c r="A18" t="s">
        <v>15</v>
      </c>
    </row>
    <row r="19" spans="1:5" x14ac:dyDescent="0.2">
      <c r="A19" t="s">
        <v>16</v>
      </c>
    </row>
    <row r="24" spans="1:5" x14ac:dyDescent="0.2">
      <c r="A24" t="s">
        <v>90</v>
      </c>
    </row>
    <row r="25" spans="1:5" x14ac:dyDescent="0.2">
      <c r="A25" s="56" t="s">
        <v>91</v>
      </c>
    </row>
    <row r="26" spans="1:5" x14ac:dyDescent="0.2">
      <c r="A26" t="s">
        <v>92</v>
      </c>
      <c r="D26" s="248" t="s">
        <v>93</v>
      </c>
    </row>
    <row r="27" spans="1:5" x14ac:dyDescent="0.2">
      <c r="A27" s="56" t="s">
        <v>94</v>
      </c>
      <c r="E27" s="247" t="s">
        <v>95</v>
      </c>
    </row>
    <row r="28" spans="1:5" x14ac:dyDescent="0.2">
      <c r="A28" t="s">
        <v>96</v>
      </c>
    </row>
    <row r="29" spans="1:5" x14ac:dyDescent="0.2">
      <c r="A29" s="56" t="s">
        <v>97</v>
      </c>
    </row>
    <row r="30" spans="1:5" x14ac:dyDescent="0.2">
      <c r="A30" s="56" t="s">
        <v>98</v>
      </c>
    </row>
    <row r="31" spans="1:5" x14ac:dyDescent="0.2">
      <c r="A31" t="s">
        <v>45</v>
      </c>
    </row>
    <row r="32" spans="1:5" x14ac:dyDescent="0.2">
      <c r="A32" s="56" t="s">
        <v>99</v>
      </c>
    </row>
    <row r="33" spans="1:3" x14ac:dyDescent="0.2">
      <c r="A33" t="s">
        <v>53</v>
      </c>
    </row>
    <row r="34" spans="1:3" x14ac:dyDescent="0.2">
      <c r="A34" t="s">
        <v>58</v>
      </c>
    </row>
    <row r="35" spans="1:3" ht="15" x14ac:dyDescent="0.2">
      <c r="A35" t="s">
        <v>49</v>
      </c>
      <c r="C35" s="246" t="s">
        <v>47</v>
      </c>
    </row>
    <row r="36" spans="1:3" x14ac:dyDescent="0.2">
      <c r="A36" t="s">
        <v>46</v>
      </c>
    </row>
    <row r="37" spans="1:3" ht="15" x14ac:dyDescent="0.2">
      <c r="A37" s="246" t="s">
        <v>100</v>
      </c>
    </row>
    <row r="38" spans="1:3" ht="15" x14ac:dyDescent="0.2">
      <c r="A38" s="246" t="s">
        <v>41</v>
      </c>
    </row>
    <row r="42" spans="1:3" x14ac:dyDescent="0.2">
      <c r="A42" s="56" t="s">
        <v>101</v>
      </c>
    </row>
    <row r="43" spans="1:3" x14ac:dyDescent="0.2">
      <c r="A43" t="s">
        <v>45</v>
      </c>
    </row>
    <row r="44" spans="1:3" x14ac:dyDescent="0.2">
      <c r="A44" t="s">
        <v>46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09B3E-56C5-4FD5-9BE1-7580CAE6D27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ab81fe37-2b7c-4715-8ad9-b6463c63c8f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2021-03-01T19:58:46Z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