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hidePivotFieldList="1"/>
  <mc:AlternateContent xmlns:mc="http://schemas.openxmlformats.org/markup-compatibility/2006">
    <mc:Choice Requires="x15">
      <x15ac:absPath xmlns:x15ac="http://schemas.microsoft.com/office/spreadsheetml/2010/11/ac" url="https://cabase.sharepoint.com/sites/Administracion365/Documentos compartidos/General/Naps/NAP MDQ/"/>
    </mc:Choice>
  </mc:AlternateContent>
  <xr:revisionPtr revIDLastSave="0" documentId="14_{385FE866-795A-406A-8148-155B27D31F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TA CTE SOCIOS MDQ" sheetId="2" r:id="rId1"/>
    <sheet name="CAJA DE MDQ" sheetId="1" r:id="rId2"/>
    <sheet name="Grafico" sheetId="3" r:id="rId3"/>
    <sheet name="Hoja1" sheetId="4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3" l="1"/>
  <c r="C19" i="1"/>
  <c r="D7" i="3" l="1"/>
  <c r="C7" i="3"/>
  <c r="B8" i="3"/>
  <c r="B7" i="3"/>
  <c r="D18" i="3" l="1"/>
  <c r="D17" i="3"/>
  <c r="D16" i="3"/>
  <c r="D15" i="3"/>
  <c r="D14" i="3"/>
  <c r="D13" i="3"/>
  <c r="D12" i="3"/>
  <c r="D11" i="3"/>
  <c r="D10" i="3"/>
  <c r="D9" i="3"/>
  <c r="I6" i="3"/>
  <c r="G6" i="3"/>
  <c r="H6" i="3"/>
  <c r="F6" i="3"/>
  <c r="E193" i="1" l="1"/>
  <c r="E196" i="1"/>
  <c r="R50" i="2" l="1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B90" i="2"/>
  <c r="B88" i="2"/>
  <c r="B86" i="2"/>
  <c r="B84" i="2"/>
  <c r="B82" i="2"/>
  <c r="B80" i="2"/>
  <c r="B78" i="2"/>
  <c r="B76" i="2"/>
  <c r="B74" i="2"/>
  <c r="B72" i="2"/>
  <c r="B70" i="2"/>
  <c r="B68" i="2"/>
  <c r="B18" i="3"/>
  <c r="B17" i="3"/>
  <c r="B16" i="3"/>
  <c r="B15" i="3"/>
  <c r="B14" i="3" l="1"/>
  <c r="B13" i="3" l="1"/>
  <c r="B12" i="3"/>
  <c r="S82" i="2"/>
  <c r="C13" i="2" s="1"/>
  <c r="B10" i="3"/>
  <c r="B11" i="3"/>
  <c r="B9" i="3"/>
  <c r="C19" i="3" l="1"/>
  <c r="E187" i="1" l="1"/>
  <c r="E189" i="1" l="1"/>
  <c r="E191" i="1" s="1"/>
  <c r="K20" i="3" l="1"/>
  <c r="D25" i="2" l="1"/>
  <c r="S104" i="2" l="1"/>
  <c r="S102" i="2" l="1"/>
  <c r="S100" i="2"/>
  <c r="S98" i="2"/>
  <c r="S96" i="2"/>
  <c r="S94" i="2"/>
  <c r="S92" i="2"/>
  <c r="C18" i="2" s="1"/>
  <c r="S90" i="2"/>
  <c r="S88" i="2"/>
  <c r="S86" i="2"/>
  <c r="S84" i="2"/>
  <c r="S80" i="2"/>
  <c r="S78" i="2"/>
  <c r="S76" i="2"/>
  <c r="S74" i="2"/>
  <c r="S72" i="2"/>
  <c r="S70" i="2"/>
  <c r="S68" i="2"/>
  <c r="C6" i="2" s="1"/>
  <c r="I19" i="3"/>
  <c r="H19" i="3"/>
  <c r="G19" i="3"/>
  <c r="N187" i="1"/>
  <c r="H187" i="1"/>
  <c r="I187" i="1"/>
  <c r="J187" i="1"/>
  <c r="K187" i="1"/>
  <c r="L187" i="1"/>
  <c r="M187" i="1"/>
  <c r="G187" i="1"/>
  <c r="I188" i="1" l="1"/>
  <c r="K188" i="1"/>
  <c r="G188" i="1"/>
  <c r="M188" i="1"/>
  <c r="F19" i="3"/>
  <c r="E2" i="1"/>
  <c r="E4" i="1" l="1"/>
  <c r="E6" i="3"/>
  <c r="E7" i="3" s="1"/>
  <c r="E8" i="3" s="1"/>
  <c r="E9" i="3" s="1"/>
  <c r="E10" i="3" s="1"/>
  <c r="E11" i="3" s="1"/>
  <c r="D19" i="3"/>
  <c r="B19" i="3"/>
  <c r="T105" i="2" s="1"/>
  <c r="E12" i="3" l="1"/>
  <c r="E13" i="3" s="1"/>
  <c r="E14" i="3" s="1"/>
  <c r="E15" i="3" s="1"/>
  <c r="E16" i="3" s="1"/>
  <c r="E17" i="3" s="1"/>
  <c r="E18" i="3" s="1"/>
  <c r="D50" i="2"/>
  <c r="C50" i="2"/>
  <c r="E19" i="3" l="1"/>
  <c r="S50" i="2"/>
  <c r="C16" i="2" l="1"/>
  <c r="C7" i="2"/>
  <c r="C8" i="2"/>
  <c r="C14" i="2"/>
  <c r="C12" i="2"/>
  <c r="C15" i="2"/>
  <c r="C17" i="2"/>
  <c r="C9" i="2"/>
  <c r="C11" i="2"/>
  <c r="C10" i="2"/>
  <c r="C21" i="2"/>
  <c r="C19" i="2"/>
  <c r="E5" i="1" l="1"/>
  <c r="E6" i="1" s="1"/>
  <c r="E7" i="1" s="1"/>
  <c r="E8" i="1" l="1"/>
  <c r="E9" i="1" s="1"/>
  <c r="E10" i="1" s="1"/>
  <c r="E11" i="1" s="1"/>
  <c r="E12" i="1" s="1"/>
  <c r="S105" i="2"/>
  <c r="U105" i="2" s="1"/>
  <c r="C20" i="2"/>
  <c r="C25" i="2" s="1"/>
  <c r="D26" i="2" s="1"/>
  <c r="E13" i="1" l="1"/>
  <c r="E14" i="1" l="1"/>
  <c r="E15" i="1" s="1"/>
  <c r="E16" i="1" s="1"/>
  <c r="E17" i="1" s="1"/>
  <c r="E18" i="1" s="1"/>
  <c r="E19" i="1" l="1"/>
  <c r="E20" i="1" s="1"/>
  <c r="E21" i="1" l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l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l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l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l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l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l="1"/>
  <c r="E170" i="1" s="1"/>
  <c r="E171" i="1" s="1"/>
  <c r="E172" i="1" s="1"/>
  <c r="E173" i="1" s="1"/>
  <c r="E174" i="1" s="1"/>
  <c r="E175" i="1" l="1"/>
  <c r="E176" i="1" s="1"/>
  <c r="E177" i="1" s="1"/>
  <c r="E178" i="1" s="1"/>
  <c r="E179" i="1" s="1"/>
  <c r="E180" i="1" l="1"/>
  <c r="E181" i="1" s="1"/>
  <c r="E182" i="1" s="1"/>
  <c r="E183" i="1" s="1"/>
  <c r="E184" i="1" s="1"/>
</calcChain>
</file>

<file path=xl/sharedStrings.xml><?xml version="1.0" encoding="utf-8"?>
<sst xmlns="http://schemas.openxmlformats.org/spreadsheetml/2006/main" count="159" uniqueCount="97">
  <si>
    <t>CTA CTE SOCIOS NAP MAR DEL PLATA</t>
  </si>
  <si>
    <t>SALDO</t>
  </si>
  <si>
    <t>CESOP - COOP DE ELEC SERV Y OB PCAS SAN BERNARDO LTDA</t>
  </si>
  <si>
    <t>COOP BATAN DE OBRAS Y SERV PCOS LTDA</t>
  </si>
  <si>
    <t>COOPDEPROVDEELECYO.SERV.PCOSLDA CAMET</t>
  </si>
  <si>
    <t>COOPERATIVA DE ELECTRICIDAD Y SERVICIOS ANEXOS DE DIONISIA LTDA</t>
  </si>
  <si>
    <t>COOPERATIVA DE PROVISIÓN DE ELEC, SERVICIOS PCOS, VIVIENDA Y CRÉDITO DE MAR DEL PLATA LTDA</t>
  </si>
  <si>
    <t>COOPERATIVA TELEFÓNICA DE PINAMAR LTDA (TELPIN)</t>
  </si>
  <si>
    <t>COOTELSER LTDA - COOP TELEF Y OTROS SERV STA CLARA DEL MAR</t>
  </si>
  <si>
    <t>COPETEL -COOP. TELEF. CARLOS TEJEDOR DE PROVISION DE SERV. PUBLICOS, VIVIENDA, PROV. Y CONS. LTDA</t>
  </si>
  <si>
    <t>COTEL LTDA</t>
  </si>
  <si>
    <t>CYBERWAVE S.A.</t>
  </si>
  <si>
    <t>SILICA NETWORK S.A.</t>
  </si>
  <si>
    <t>TECOAR SA</t>
  </si>
  <si>
    <t>TELMEX ARGENTINA SA</t>
  </si>
  <si>
    <t>RURALINK COMUNICATION SA   (Siternet SRL (BAJA)</t>
  </si>
  <si>
    <t>TOTAL DEUDA NAP MAR DEL PLATA</t>
  </si>
  <si>
    <t>SERVICIOS NAP FACTURADOS</t>
  </si>
  <si>
    <t>Concepto</t>
  </si>
  <si>
    <t xml:space="preserve">Facturado </t>
  </si>
  <si>
    <t>Facturado</t>
  </si>
  <si>
    <t>ACUERDOS ESPECIALES NAP (FONDO DE RESERVA)</t>
  </si>
  <si>
    <t>Universidad Tecnológica (UTN) Próximamente 2018</t>
  </si>
  <si>
    <t>COBRANZAS</t>
  </si>
  <si>
    <t xml:space="preserve">TOTAL </t>
  </si>
  <si>
    <t>Fecha</t>
  </si>
  <si>
    <t>Ingresos/ cobrado</t>
  </si>
  <si>
    <t>Egresos</t>
  </si>
  <si>
    <t>Saldo</t>
  </si>
  <si>
    <t>Ingresos</t>
  </si>
  <si>
    <t>Telmex Argentina SA</t>
  </si>
  <si>
    <t>COOTELSER LTDA - Coop Telef y Otros Serv Sta Clara del Mar</t>
  </si>
  <si>
    <t>Silica Network S.A.</t>
  </si>
  <si>
    <t>Siternet SRL</t>
  </si>
  <si>
    <t xml:space="preserve">Ruralink Comunication SA   </t>
  </si>
  <si>
    <t>Cotel LTDA</t>
  </si>
  <si>
    <t>Cyberwave S.A.</t>
  </si>
  <si>
    <t>SALDO DE CAJA</t>
  </si>
  <si>
    <t>TOTAL FONDO DE RESERVA 1</t>
  </si>
  <si>
    <t>TOTAL FONDO DE RESERVA 2 $</t>
  </si>
  <si>
    <t>TOTAL FONDO DE RESERVA  U$D</t>
  </si>
  <si>
    <t>Ingreso</t>
  </si>
  <si>
    <t>Egreso</t>
  </si>
  <si>
    <t>Fondo de reserva 1</t>
  </si>
  <si>
    <t>Fondo de reserva 2</t>
  </si>
  <si>
    <t>Fondo de reserva U$D</t>
  </si>
  <si>
    <t>Reserva Plazo Fijo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</si>
  <si>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</si>
  <si>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</si>
  <si>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</si>
  <si>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</si>
  <si>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</si>
  <si>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</si>
  <si>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</si>
  <si>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</si>
  <si>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</si>
  <si>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</si>
  <si>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</si>
  <si>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</si>
  <si>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COOTELS LTDA - COOP TELEF Y OTROS SERV STA CLARA DEL MAR</t>
  </si>
  <si>
    <t>SITERNET SRL</t>
  </si>
  <si>
    <t>CESOP - Coop de Elec Serv y Ob Pcas San Bernardo LTDA</t>
  </si>
  <si>
    <r>
      <t xml:space="preserve">Coop </t>
    </r>
    <r>
      <rPr>
        <sz val="10"/>
        <color rgb="FFFF0000"/>
        <rFont val="Arial"/>
        <family val="2"/>
      </rPr>
      <t>Batan</t>
    </r>
    <r>
      <rPr>
        <sz val="10"/>
        <rFont val="Arial"/>
        <family val="2"/>
      </rPr>
      <t xml:space="preserve"> de Obras y Serv Pcos LTDA</t>
    </r>
  </si>
  <si>
    <t>Coop de Serv Pcos Ltda Unión del Sud</t>
  </si>
  <si>
    <t>cambiar nombre como sistema 20-21</t>
  </si>
  <si>
    <r>
      <t xml:space="preserve">Coop de provdeelecyo. Serv. Pcoslda </t>
    </r>
    <r>
      <rPr>
        <sz val="10"/>
        <color rgb="FFFF0000"/>
        <rFont val="Arial"/>
        <family val="2"/>
      </rPr>
      <t>CAMET</t>
    </r>
  </si>
  <si>
    <t>MP-010</t>
  </si>
  <si>
    <t>Cooperativa De Electricidad Y Servicios Anexos De Dionisia LTDA</t>
  </si>
  <si>
    <r>
      <t xml:space="preserve">Cooperativa de Provisión de Elec, Servicios Pcos, Vivienda y Crédito De </t>
    </r>
    <r>
      <rPr>
        <sz val="10"/>
        <color rgb="FFFF0000"/>
        <rFont val="Arial"/>
        <family val="2"/>
      </rPr>
      <t>Mar del Plata</t>
    </r>
    <r>
      <rPr>
        <sz val="10"/>
        <rFont val="Arial"/>
        <family val="2"/>
      </rPr>
      <t xml:space="preserve"> LTDA</t>
    </r>
  </si>
  <si>
    <r>
      <t xml:space="preserve">Cooperativa Telefónica de </t>
    </r>
    <r>
      <rPr>
        <sz val="10"/>
        <color rgb="FFFF0000"/>
        <rFont val="Arial"/>
        <family val="2"/>
      </rPr>
      <t>Pinamar</t>
    </r>
    <r>
      <rPr>
        <sz val="10"/>
        <rFont val="Arial"/>
        <family val="2"/>
      </rPr>
      <t xml:space="preserve"> Ltda (Telpin)</t>
    </r>
  </si>
  <si>
    <r>
      <rPr>
        <sz val="10"/>
        <color rgb="FFFF0000"/>
        <rFont val="Arial"/>
        <family val="2"/>
      </rPr>
      <t>COPETEL</t>
    </r>
    <r>
      <rPr>
        <sz val="10"/>
        <rFont val="Arial"/>
        <family val="2"/>
      </rPr>
      <t xml:space="preserve"> -Coop. Telef. Carlos </t>
    </r>
    <r>
      <rPr>
        <sz val="10"/>
        <color rgb="FFFF0000"/>
        <rFont val="Arial"/>
        <family val="2"/>
      </rPr>
      <t>Tejedor</t>
    </r>
    <r>
      <rPr>
        <sz val="10"/>
        <rFont val="Arial"/>
        <family val="2"/>
      </rPr>
      <t xml:space="preserve"> de Provision de Serv. Publicos, Vivienda, Prov. y Cons. LTDA</t>
    </r>
  </si>
  <si>
    <t>Tecoar SA</t>
  </si>
  <si>
    <t>debito</t>
  </si>
  <si>
    <t>UNION DEL SUD COOPERATIVA DE OBRAS Y SERVICIOS PUBLICOS Y CONSUMO LIMITADA</t>
  </si>
  <si>
    <t>Union del Sud Cooperativa de Obras y Servicios Publicos y Consumo Limitada</t>
  </si>
  <si>
    <t>SALDO TOTAL AL 30.06.2022</t>
  </si>
  <si>
    <t>Facturado 2022</t>
  </si>
  <si>
    <t>Cobrado 2022</t>
  </si>
  <si>
    <r>
      <t>UNION DEL SUD COOPERATIVA DE OBRAS Y SERVICIOS PUBLICOS Y CONSUMO LIMITADA</t>
    </r>
    <r>
      <rPr>
        <sz val="10"/>
        <color rgb="FFFF0000"/>
        <rFont val="Arial"/>
        <family val="2"/>
      </rPr>
      <t xml:space="preserve"> (suspendido)</t>
    </r>
  </si>
  <si>
    <t>Crédito Fiscal</t>
  </si>
  <si>
    <t>FONDO DE RESERVA 1</t>
  </si>
  <si>
    <t>Saldo 30.06.2022</t>
  </si>
  <si>
    <t>Facturado 2023</t>
  </si>
  <si>
    <t>Cobrado 2023</t>
  </si>
  <si>
    <t>Saldo 30 de Junio 2022</t>
  </si>
  <si>
    <t xml:space="preserve">   Gtos Directos Julio 2022</t>
  </si>
  <si>
    <t xml:space="preserve">   Gtos Indirectos Julio 2022</t>
  </si>
  <si>
    <t>Cooperativa Telefónica de Pinamar Ltda (Telpin)</t>
  </si>
  <si>
    <t>COPETEL -Coop. Telef. Carlos Tejedor de Provision de Serv. Publicos, Vivienda, Prov. y Cons. LTDA</t>
  </si>
  <si>
    <t>Coop Batan de Obras y Serv Pcos LTDA</t>
  </si>
  <si>
    <t>Cooperativa de Provisión de Elec, Servicios Pcos, Vivienda y Crédito De Mar del Plata LTDA</t>
  </si>
  <si>
    <t>Coop de provdeelecyo. Serv. Pcoslda CAMET</t>
  </si>
  <si>
    <t>Iva Debito Fiscal Julio 2022</t>
  </si>
  <si>
    <t>Iva Credito Fiscal Directos Julio 2022</t>
  </si>
  <si>
    <t>Iva Credito Fiscal Indirectos Julio 2022</t>
  </si>
  <si>
    <t xml:space="preserve">   Gtos Directos Agosto 2022</t>
  </si>
  <si>
    <t xml:space="preserve">   Gtos Indirectos Agsoto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</si>
</sst>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\ #,##0.00;[Red]\-&quot;$&quot;\ #,##0.00"/>
    <numFmt numFmtId="164" formatCode="&quot;$&quot;\ #,##0.00;[Red]&quot;$&quot;\ \-#,##0.00"/>
    <numFmt numFmtId="165" formatCode="&quot;$&quot;\ #,##0.00"/>
    <numFmt numFmtId="166" formatCode="dd/mm/yyyy;@"/>
    <numFmt numFmtId="167" formatCode="&quot;$&quot;#,##0.00"/>
    <numFmt numFmtId="168" formatCode="_ [$€-2]\ * #,##0.00_ ;_ [$€-2]\ * \-#,##0.00_ ;_ [$€-2]\ * &quot;-&quot;??_ "/>
    <numFmt numFmtId="169" formatCode="[$$-2C0A]\ #,##0.00"/>
    <numFmt numFmtId="170" formatCode="#,##0.00\ [$USD]"/>
    <numFmt numFmtId="171" formatCode="[$USD]\ #,##0.00"/>
  </numFmts>
  <fonts count="4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color indexed="42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  <font>
      <sz val="10"/>
      <name val="Bookman Old Style"/>
      <family val="1"/>
    </font>
    <font>
      <b/>
      <sz val="10"/>
      <name val="Bookman Old Style"/>
      <family val="1"/>
    </font>
    <font>
      <sz val="8"/>
      <name val="Arial"/>
      <family val="2"/>
    </font>
    <font>
      <sz val="11"/>
      <name val="Calibri"/>
      <family val="2"/>
    </font>
    <font>
      <b/>
      <sz val="10"/>
      <color indexed="18"/>
      <name val="Arial"/>
      <family val="2"/>
    </font>
    <font>
      <sz val="10"/>
      <color indexed="12"/>
      <name val="Arial"/>
      <family val="2"/>
    </font>
    <font>
      <sz val="10"/>
      <color indexed="12"/>
      <name val="Bookman Old Style"/>
      <family val="1"/>
    </font>
    <font>
      <sz val="10"/>
      <color indexed="17"/>
      <name val="Arial"/>
      <family val="2"/>
    </font>
    <font>
      <b/>
      <u/>
      <sz val="11"/>
      <name val="Bookman Old Style"/>
      <family val="1"/>
    </font>
    <font>
      <b/>
      <sz val="14"/>
      <name val="Arial"/>
      <family val="2"/>
    </font>
    <font>
      <sz val="8"/>
      <name val="Arial"/>
      <family val="2"/>
    </font>
    <font>
      <sz val="10"/>
      <color rgb="FF000080"/>
      <name val="Arial"/>
      <family val="2"/>
    </font>
    <font>
      <b/>
      <sz val="11"/>
      <color indexed="42"/>
      <name val="Palatino Linotype"/>
      <family val="1"/>
    </font>
    <font>
      <b/>
      <sz val="10"/>
      <color indexed="42"/>
      <name val="Bookman Old Style"/>
      <family val="1"/>
    </font>
    <font>
      <sz val="10"/>
      <color rgb="FF002060"/>
      <name val="Arial"/>
      <family val="2"/>
    </font>
    <font>
      <sz val="10"/>
      <color rgb="FF0000FF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4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theme="3"/>
      <name val="Bookman Old Style"/>
      <family val="1"/>
    </font>
    <font>
      <b/>
      <sz val="10"/>
      <color theme="3"/>
      <name val="Arial"/>
      <family val="2"/>
    </font>
    <font>
      <b/>
      <sz val="10"/>
      <color theme="0"/>
      <name val="Bookman Old Style"/>
      <family val="1"/>
    </font>
    <font>
      <b/>
      <sz val="10"/>
      <color indexed="12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1"/>
      <color rgb="FF0000FF"/>
      <name val="Arial"/>
      <family val="2"/>
    </font>
    <font>
      <b/>
      <sz val="12"/>
      <color rgb="FFFF0000"/>
      <name val="Arial"/>
      <family val="2"/>
    </font>
    <font>
      <b/>
      <sz val="10"/>
      <color rgb="FF0000FF"/>
      <name val="Arial"/>
      <family val="2"/>
    </font>
    <font>
      <sz val="10"/>
      <color rgb="FF0000FF"/>
      <name val="Bookman Old Style"/>
      <family val="1"/>
    </font>
    <font>
      <sz val="10"/>
      <color rgb="FF7030A0"/>
      <name val="Bookman Old Style"/>
      <family val="1"/>
    </font>
    <font>
      <b/>
      <sz val="10"/>
      <color rgb="FF7030A0"/>
      <name val="Arial"/>
      <family val="2"/>
    </font>
    <font>
      <b/>
      <sz val="10"/>
      <color theme="2" tint="-0.749992370372631"/>
      <name val="Arial"/>
      <family val="2"/>
    </font>
    <font>
      <sz val="10"/>
      <color rgb="FF7030A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87CB3D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6" tint="0.7999816888943144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8" fontId="2" fillId="0" borderId="0" applyFont="0" applyFill="0" applyBorder="0" applyAlignment="0" applyProtection="0"/>
    <xf numFmtId="0" fontId="1" fillId="0" borderId="0"/>
  </cellStyleXfs>
  <cellXfs count="292">
    <xf numFmtId="0" fontId="0" fillId="0" borderId="0" xfId="0"/>
    <xf numFmtId="0" fontId="3" fillId="0" borderId="0" xfId="0" applyFont="1"/>
    <xf numFmtId="165" fontId="4" fillId="0" borderId="0" xfId="0" applyNumberFormat="1" applyFont="1"/>
    <xf numFmtId="0" fontId="7" fillId="0" borderId="0" xfId="0" applyFont="1"/>
    <xf numFmtId="14" fontId="8" fillId="0" borderId="0" xfId="0" applyNumberFormat="1" applyFont="1"/>
    <xf numFmtId="0" fontId="8" fillId="0" borderId="0" xfId="0" applyFont="1" applyFill="1"/>
    <xf numFmtId="0" fontId="8" fillId="0" borderId="0" xfId="0" applyFont="1"/>
    <xf numFmtId="14" fontId="8" fillId="0" borderId="0" xfId="0" applyNumberFormat="1" applyFont="1" applyFill="1" applyBorder="1"/>
    <xf numFmtId="0" fontId="8" fillId="0" borderId="0" xfId="0" applyFont="1" applyFill="1" applyBorder="1" applyAlignment="1">
      <alignment wrapText="1"/>
    </xf>
    <xf numFmtId="14" fontId="8" fillId="0" borderId="0" xfId="0" applyNumberFormat="1" applyFont="1" applyFill="1"/>
    <xf numFmtId="14" fontId="0" fillId="0" borderId="0" xfId="0" applyNumberFormat="1"/>
    <xf numFmtId="0" fontId="4" fillId="0" borderId="0" xfId="0" applyFont="1"/>
    <xf numFmtId="0" fontId="6" fillId="0" borderId="0" xfId="0" applyFont="1" applyAlignment="1">
      <alignment horizontal="center"/>
    </xf>
    <xf numFmtId="165" fontId="6" fillId="0" borderId="0" xfId="0" applyNumberFormat="1" applyFont="1" applyAlignment="1">
      <alignment horizontal="center"/>
    </xf>
    <xf numFmtId="167" fontId="3" fillId="0" borderId="0" xfId="0" applyNumberFormat="1" applyFont="1"/>
    <xf numFmtId="0" fontId="7" fillId="0" borderId="0" xfId="0" applyFont="1" applyFill="1"/>
    <xf numFmtId="0" fontId="0" fillId="0" borderId="0" xfId="0" applyFill="1"/>
    <xf numFmtId="165" fontId="8" fillId="0" borderId="0" xfId="0" applyNumberFormat="1" applyFont="1" applyFill="1"/>
    <xf numFmtId="165" fontId="8" fillId="0" borderId="0" xfId="0" applyNumberFormat="1" applyFont="1"/>
    <xf numFmtId="165" fontId="8" fillId="0" borderId="0" xfId="0" applyNumberFormat="1" applyFont="1" applyFill="1" applyBorder="1"/>
    <xf numFmtId="0" fontId="11" fillId="0" borderId="0" xfId="0" applyFont="1" applyFill="1" applyBorder="1" applyAlignment="1">
      <alignment wrapText="1"/>
    </xf>
    <xf numFmtId="165" fontId="9" fillId="0" borderId="0" xfId="0" applyNumberFormat="1" applyFont="1" applyFill="1"/>
    <xf numFmtId="17" fontId="8" fillId="0" borderId="0" xfId="0" applyNumberFormat="1" applyFont="1" applyFill="1"/>
    <xf numFmtId="0" fontId="8" fillId="0" borderId="0" xfId="0" applyFont="1" applyFill="1" applyBorder="1"/>
    <xf numFmtId="17" fontId="2" fillId="0" borderId="0" xfId="0" applyNumberFormat="1" applyFont="1" applyFill="1"/>
    <xf numFmtId="0" fontId="9" fillId="0" borderId="0" xfId="0" applyFont="1" applyFill="1"/>
    <xf numFmtId="0" fontId="12" fillId="0" borderId="0" xfId="0" applyFont="1" applyBorder="1" applyAlignment="1">
      <alignment horizontal="left" indent="1"/>
    </xf>
    <xf numFmtId="165" fontId="0" fillId="0" borderId="0" xfId="0" applyNumberFormat="1"/>
    <xf numFmtId="0" fontId="13" fillId="0" borderId="0" xfId="0" applyFont="1"/>
    <xf numFmtId="14" fontId="14" fillId="0" borderId="0" xfId="0" applyNumberFormat="1" applyFont="1" applyFill="1"/>
    <xf numFmtId="165" fontId="13" fillId="0" borderId="0" xfId="0" applyNumberFormat="1" applyFont="1" applyFill="1"/>
    <xf numFmtId="165" fontId="15" fillId="0" borderId="0" xfId="0" applyNumberFormat="1" applyFont="1" applyFill="1"/>
    <xf numFmtId="0" fontId="0" fillId="0" borderId="0" xfId="0" applyAlignment="1">
      <alignment horizontal="center"/>
    </xf>
    <xf numFmtId="0" fontId="9" fillId="0" borderId="0" xfId="0" applyFont="1" applyFill="1" applyBorder="1" applyAlignment="1">
      <alignment horizontal="center"/>
    </xf>
    <xf numFmtId="164" fontId="0" fillId="0" borderId="0" xfId="0" applyNumberFormat="1"/>
    <xf numFmtId="0" fontId="3" fillId="0" borderId="0" xfId="0" applyFont="1" applyAlignment="1">
      <alignment horizontal="right"/>
    </xf>
    <xf numFmtId="0" fontId="0" fillId="0" borderId="0" xfId="0" applyBorder="1"/>
    <xf numFmtId="14" fontId="6" fillId="0" borderId="0" xfId="0" applyNumberFormat="1" applyFont="1" applyBorder="1" applyAlignment="1">
      <alignment horizontal="center"/>
    </xf>
    <xf numFmtId="166" fontId="3" fillId="0" borderId="0" xfId="0" applyNumberFormat="1" applyFont="1" applyBorder="1"/>
    <xf numFmtId="167" fontId="3" fillId="0" borderId="0" xfId="0" applyNumberFormat="1" applyFont="1" applyBorder="1"/>
    <xf numFmtId="0" fontId="0" fillId="0" borderId="4" xfId="0" applyBorder="1"/>
    <xf numFmtId="14" fontId="6" fillId="0" borderId="4" xfId="0" applyNumberFormat="1" applyFont="1" applyBorder="1" applyAlignment="1">
      <alignment horizontal="center"/>
    </xf>
    <xf numFmtId="14" fontId="6" fillId="0" borderId="2" xfId="0" applyNumberFormat="1" applyFont="1" applyFill="1" applyBorder="1"/>
    <xf numFmtId="165" fontId="6" fillId="0" borderId="3" xfId="0" applyNumberFormat="1" applyFont="1" applyFill="1" applyBorder="1"/>
    <xf numFmtId="165" fontId="3" fillId="0" borderId="6" xfId="0" applyNumberFormat="1" applyFont="1" applyFill="1" applyBorder="1"/>
    <xf numFmtId="165" fontId="14" fillId="0" borderId="0" xfId="0" applyNumberFormat="1" applyFont="1" applyFill="1"/>
    <xf numFmtId="0" fontId="0" fillId="0" borderId="0" xfId="0" applyFill="1" applyBorder="1"/>
    <xf numFmtId="166" fontId="3" fillId="0" borderId="0" xfId="0" applyNumberFormat="1" applyFont="1" applyFill="1" applyBorder="1"/>
    <xf numFmtId="167" fontId="3" fillId="0" borderId="0" xfId="0" applyNumberFormat="1" applyFont="1" applyFill="1" applyBorder="1"/>
    <xf numFmtId="14" fontId="6" fillId="0" borderId="0" xfId="0" applyNumberFormat="1" applyFont="1" applyFill="1" applyBorder="1" applyAlignment="1">
      <alignment horizontal="center"/>
    </xf>
    <xf numFmtId="0" fontId="0" fillId="0" borderId="4" xfId="0" applyFill="1" applyBorder="1"/>
    <xf numFmtId="14" fontId="6" fillId="0" borderId="4" xfId="0" applyNumberFormat="1" applyFont="1" applyFill="1" applyBorder="1" applyAlignment="1">
      <alignment horizontal="center"/>
    </xf>
    <xf numFmtId="0" fontId="17" fillId="0" borderId="0" xfId="0" applyFont="1"/>
    <xf numFmtId="164" fontId="8" fillId="0" borderId="0" xfId="0" applyNumberFormat="1" applyFont="1" applyFill="1"/>
    <xf numFmtId="164" fontId="8" fillId="0" borderId="0" xfId="0" applyNumberFormat="1" applyFont="1" applyFill="1" applyBorder="1"/>
    <xf numFmtId="164" fontId="4" fillId="0" borderId="0" xfId="0" applyNumberFormat="1" applyFont="1" applyFill="1"/>
    <xf numFmtId="0" fontId="2" fillId="0" borderId="0" xfId="0" applyFont="1"/>
    <xf numFmtId="170" fontId="0" fillId="0" borderId="0" xfId="0" applyNumberFormat="1"/>
    <xf numFmtId="0" fontId="19" fillId="0" borderId="0" xfId="2" applyFont="1" applyProtection="1">
      <protection locked="0"/>
    </xf>
    <xf numFmtId="165" fontId="13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center"/>
    </xf>
    <xf numFmtId="165" fontId="19" fillId="0" borderId="0" xfId="0" applyNumberFormat="1" applyFont="1" applyFill="1" applyBorder="1"/>
    <xf numFmtId="0" fontId="19" fillId="0" borderId="0" xfId="0" applyFont="1" applyAlignment="1">
      <alignment horizontal="left"/>
    </xf>
    <xf numFmtId="0" fontId="19" fillId="0" borderId="0" xfId="0" applyFont="1" applyFill="1" applyBorder="1" applyAlignment="1">
      <alignment horizontal="left"/>
    </xf>
    <xf numFmtId="0" fontId="3" fillId="3" borderId="16" xfId="0" applyFont="1" applyFill="1" applyBorder="1"/>
    <xf numFmtId="14" fontId="3" fillId="3" borderId="15" xfId="0" applyNumberFormat="1" applyFont="1" applyFill="1" applyBorder="1"/>
    <xf numFmtId="167" fontId="6" fillId="0" borderId="3" xfId="0" applyNumberFormat="1" applyFont="1" applyFill="1" applyBorder="1"/>
    <xf numFmtId="0" fontId="0" fillId="4" borderId="0" xfId="0" applyFill="1" applyAlignment="1">
      <alignment horizontal="center"/>
    </xf>
    <xf numFmtId="0" fontId="6" fillId="4" borderId="0" xfId="0" applyFont="1" applyFill="1" applyBorder="1" applyAlignment="1" applyProtection="1">
      <alignment horizontal="left"/>
      <protection locked="0"/>
    </xf>
    <xf numFmtId="14" fontId="6" fillId="4" borderId="0" xfId="0" applyNumberFormat="1" applyFont="1" applyFill="1" applyBorder="1"/>
    <xf numFmtId="165" fontId="6" fillId="4" borderId="0" xfId="0" applyNumberFormat="1" applyFont="1" applyFill="1" applyBorder="1"/>
    <xf numFmtId="0" fontId="19" fillId="4" borderId="3" xfId="2" applyFont="1" applyFill="1" applyBorder="1" applyProtection="1">
      <protection locked="0"/>
    </xf>
    <xf numFmtId="167" fontId="6" fillId="4" borderId="0" xfId="0" applyNumberFormat="1" applyFont="1" applyFill="1" applyBorder="1"/>
    <xf numFmtId="0" fontId="19" fillId="0" borderId="3" xfId="0" applyFont="1" applyFill="1" applyBorder="1" applyAlignment="1">
      <alignment horizontal="left"/>
    </xf>
    <xf numFmtId="165" fontId="3" fillId="0" borderId="5" xfId="0" applyNumberFormat="1" applyFont="1" applyFill="1" applyBorder="1"/>
    <xf numFmtId="0" fontId="2" fillId="0" borderId="0" xfId="2" applyNumberFormat="1" applyFont="1" applyFill="1" applyAlignment="1" applyProtection="1">
      <alignment horizontal="center"/>
      <protection locked="0"/>
    </xf>
    <xf numFmtId="0" fontId="2" fillId="0" borderId="0" xfId="0" applyNumberFormat="1" applyFont="1" applyFill="1" applyAlignment="1">
      <alignment horizontal="center"/>
    </xf>
    <xf numFmtId="165" fontId="3" fillId="4" borderId="7" xfId="0" applyNumberFormat="1" applyFont="1" applyFill="1" applyBorder="1"/>
    <xf numFmtId="165" fontId="3" fillId="4" borderId="6" xfId="0" applyNumberFormat="1" applyFont="1" applyFill="1" applyBorder="1"/>
    <xf numFmtId="165" fontId="3" fillId="5" borderId="1" xfId="0" applyNumberFormat="1" applyFont="1" applyFill="1" applyBorder="1"/>
    <xf numFmtId="167" fontId="6" fillId="0" borderId="0" xfId="0" applyNumberFormat="1" applyFont="1" applyFill="1" applyBorder="1"/>
    <xf numFmtId="0" fontId="2" fillId="0" borderId="0" xfId="0" applyFont="1" applyFill="1" applyBorder="1"/>
    <xf numFmtId="165" fontId="22" fillId="0" borderId="0" xfId="0" applyNumberFormat="1" applyFont="1" applyFill="1" applyBorder="1"/>
    <xf numFmtId="165" fontId="2" fillId="0" borderId="0" xfId="0" applyNumberFormat="1" applyFont="1" applyFill="1" applyBorder="1"/>
    <xf numFmtId="0" fontId="20" fillId="5" borderId="0" xfId="0" applyFont="1" applyFill="1" applyBorder="1"/>
    <xf numFmtId="169" fontId="21" fillId="5" borderId="0" xfId="0" applyNumberFormat="1" applyFont="1" applyFill="1"/>
    <xf numFmtId="165" fontId="21" fillId="5" borderId="0" xfId="0" applyNumberFormat="1" applyFont="1" applyFill="1"/>
    <xf numFmtId="164" fontId="21" fillId="5" borderId="0" xfId="0" applyNumberFormat="1" applyFont="1" applyFill="1"/>
    <xf numFmtId="165" fontId="3" fillId="5" borderId="22" xfId="0" applyNumberFormat="1" applyFont="1" applyFill="1" applyBorder="1"/>
    <xf numFmtId="165" fontId="0" fillId="5" borderId="23" xfId="0" applyNumberFormat="1" applyFill="1" applyBorder="1"/>
    <xf numFmtId="165" fontId="0" fillId="5" borderId="22" xfId="0" applyNumberFormat="1" applyFill="1" applyBorder="1"/>
    <xf numFmtId="165" fontId="26" fillId="5" borderId="23" xfId="0" applyNumberFormat="1" applyFont="1" applyFill="1" applyBorder="1"/>
    <xf numFmtId="165" fontId="2" fillId="5" borderId="23" xfId="0" applyNumberFormat="1" applyFont="1" applyFill="1" applyBorder="1"/>
    <xf numFmtId="165" fontId="0" fillId="9" borderId="22" xfId="0" applyNumberFormat="1" applyFill="1" applyBorder="1"/>
    <xf numFmtId="165" fontId="0" fillId="9" borderId="23" xfId="0" applyNumberFormat="1" applyFill="1" applyBorder="1"/>
    <xf numFmtId="165" fontId="0" fillId="10" borderId="22" xfId="0" applyNumberFormat="1" applyFill="1" applyBorder="1"/>
    <xf numFmtId="165" fontId="0" fillId="10" borderId="23" xfId="0" applyNumberFormat="1" applyFill="1" applyBorder="1"/>
    <xf numFmtId="165" fontId="24" fillId="9" borderId="1" xfId="0" applyNumberFormat="1" applyFont="1" applyFill="1" applyBorder="1"/>
    <xf numFmtId="165" fontId="27" fillId="9" borderId="1" xfId="0" applyNumberFormat="1" applyFont="1" applyFill="1" applyBorder="1"/>
    <xf numFmtId="165" fontId="24" fillId="10" borderId="1" xfId="0" applyNumberFormat="1" applyFont="1" applyFill="1" applyBorder="1"/>
    <xf numFmtId="165" fontId="27" fillId="10" borderId="1" xfId="0" applyNumberFormat="1" applyFont="1" applyFill="1" applyBorder="1"/>
    <xf numFmtId="165" fontId="29" fillId="2" borderId="1" xfId="0" applyNumberFormat="1" applyFont="1" applyFill="1" applyBorder="1" applyAlignment="1">
      <alignment horizontal="left"/>
    </xf>
    <xf numFmtId="165" fontId="3" fillId="7" borderId="1" xfId="0" applyNumberFormat="1" applyFont="1" applyFill="1" applyBorder="1"/>
    <xf numFmtId="165" fontId="3" fillId="8" borderId="1" xfId="0" applyNumberFormat="1" applyFont="1" applyFill="1" applyBorder="1"/>
    <xf numFmtId="165" fontId="0" fillId="9" borderId="31" xfId="0" applyNumberFormat="1" applyFill="1" applyBorder="1"/>
    <xf numFmtId="165" fontId="0" fillId="9" borderId="32" xfId="0" applyNumberFormat="1" applyFill="1" applyBorder="1"/>
    <xf numFmtId="165" fontId="0" fillId="9" borderId="34" xfId="0" applyNumberFormat="1" applyFill="1" applyBorder="1"/>
    <xf numFmtId="165" fontId="30" fillId="10" borderId="28" xfId="0" applyNumberFormat="1" applyFont="1" applyFill="1" applyBorder="1" applyAlignment="1">
      <alignment horizontal="right"/>
    </xf>
    <xf numFmtId="165" fontId="0" fillId="10" borderId="29" xfId="0" applyNumberFormat="1" applyFill="1" applyBorder="1" applyAlignment="1">
      <alignment horizontal="center"/>
    </xf>
    <xf numFmtId="165" fontId="0" fillId="10" borderId="33" xfId="0" applyNumberFormat="1" applyFill="1" applyBorder="1" applyAlignment="1">
      <alignment horizontal="center"/>
    </xf>
    <xf numFmtId="165" fontId="31" fillId="12" borderId="1" xfId="0" applyNumberFormat="1" applyFont="1" applyFill="1" applyBorder="1" applyAlignment="1">
      <alignment horizontal="left" wrapText="1"/>
    </xf>
    <xf numFmtId="165" fontId="5" fillId="12" borderId="1" xfId="0" applyNumberFormat="1" applyFont="1" applyFill="1" applyBorder="1" applyAlignment="1">
      <alignment horizontal="center" vertical="center"/>
    </xf>
    <xf numFmtId="165" fontId="29" fillId="7" borderId="1" xfId="0" applyNumberFormat="1" applyFont="1" applyFill="1" applyBorder="1" applyAlignment="1">
      <alignment horizontal="center" vertical="center" wrapText="1"/>
    </xf>
    <xf numFmtId="165" fontId="29" fillId="8" borderId="1" xfId="0" applyNumberFormat="1" applyFont="1" applyFill="1" applyBorder="1" applyAlignment="1">
      <alignment horizontal="center" vertical="center" wrapText="1"/>
    </xf>
    <xf numFmtId="0" fontId="23" fillId="0" borderId="0" xfId="0" applyFont="1"/>
    <xf numFmtId="0" fontId="23" fillId="0" borderId="0" xfId="0" applyFont="1" applyFill="1" applyBorder="1"/>
    <xf numFmtId="164" fontId="9" fillId="13" borderId="1" xfId="0" applyNumberFormat="1" applyFont="1" applyFill="1" applyBorder="1"/>
    <xf numFmtId="0" fontId="9" fillId="8" borderId="1" xfId="0" applyFont="1" applyFill="1" applyBorder="1" applyAlignment="1">
      <alignment horizontal="center"/>
    </xf>
    <xf numFmtId="169" fontId="9" fillId="8" borderId="1" xfId="0" applyNumberFormat="1" applyFont="1" applyFill="1" applyBorder="1"/>
    <xf numFmtId="0" fontId="32" fillId="0" borderId="0" xfId="0" applyFont="1" applyFill="1"/>
    <xf numFmtId="170" fontId="33" fillId="0" borderId="0" xfId="0" applyNumberFormat="1" applyFont="1" applyFill="1"/>
    <xf numFmtId="0" fontId="34" fillId="6" borderId="1" xfId="0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/>
    </xf>
    <xf numFmtId="164" fontId="9" fillId="7" borderId="1" xfId="0" applyNumberFormat="1" applyFont="1" applyFill="1" applyBorder="1"/>
    <xf numFmtId="164" fontId="8" fillId="14" borderId="0" xfId="0" applyNumberFormat="1" applyFont="1" applyFill="1"/>
    <xf numFmtId="171" fontId="2" fillId="11" borderId="28" xfId="0" applyNumberFormat="1" applyFont="1" applyFill="1" applyBorder="1"/>
    <xf numFmtId="171" fontId="2" fillId="11" borderId="29" xfId="0" applyNumberFormat="1" applyFont="1" applyFill="1" applyBorder="1" applyAlignment="1">
      <alignment horizontal="right"/>
    </xf>
    <xf numFmtId="171" fontId="2" fillId="11" borderId="29" xfId="0" applyNumberFormat="1" applyFont="1" applyFill="1" applyBorder="1"/>
    <xf numFmtId="171" fontId="0" fillId="11" borderId="29" xfId="0" applyNumberFormat="1" applyFill="1" applyBorder="1" applyAlignment="1">
      <alignment horizontal="right"/>
    </xf>
    <xf numFmtId="171" fontId="3" fillId="11" borderId="1" xfId="0" applyNumberFormat="1" applyFont="1" applyFill="1" applyBorder="1" applyAlignment="1">
      <alignment horizontal="center"/>
    </xf>
    <xf numFmtId="171" fontId="26" fillId="11" borderId="1" xfId="0" applyNumberFormat="1" applyFont="1" applyFill="1" applyBorder="1" applyAlignment="1">
      <alignment horizontal="center"/>
    </xf>
    <xf numFmtId="171" fontId="3" fillId="5" borderId="22" xfId="0" applyNumberFormat="1" applyFont="1" applyFill="1" applyBorder="1"/>
    <xf numFmtId="171" fontId="0" fillId="5" borderId="23" xfId="0" applyNumberFormat="1" applyFill="1" applyBorder="1"/>
    <xf numFmtId="171" fontId="0" fillId="11" borderId="22" xfId="0" applyNumberFormat="1" applyFill="1" applyBorder="1"/>
    <xf numFmtId="171" fontId="0" fillId="11" borderId="23" xfId="0" applyNumberFormat="1" applyFill="1" applyBorder="1"/>
    <xf numFmtId="0" fontId="3" fillId="12" borderId="1" xfId="0" applyFont="1" applyFill="1" applyBorder="1" applyAlignment="1">
      <alignment horizontal="center"/>
    </xf>
    <xf numFmtId="0" fontId="0" fillId="15" borderId="10" xfId="0" applyFill="1" applyBorder="1" applyAlignment="1">
      <alignment horizontal="center"/>
    </xf>
    <xf numFmtId="164" fontId="2" fillId="15" borderId="11" xfId="0" applyNumberFormat="1" applyFont="1" applyFill="1" applyBorder="1"/>
    <xf numFmtId="0" fontId="0" fillId="15" borderId="12" xfId="0" applyFill="1" applyBorder="1" applyAlignment="1">
      <alignment horizontal="center"/>
    </xf>
    <xf numFmtId="165" fontId="19" fillId="15" borderId="13" xfId="0" applyNumberFormat="1" applyFont="1" applyFill="1" applyBorder="1" applyAlignment="1">
      <alignment horizontal="left"/>
    </xf>
    <xf numFmtId="164" fontId="2" fillId="15" borderId="14" xfId="0" applyNumberFormat="1" applyFont="1" applyFill="1" applyBorder="1"/>
    <xf numFmtId="0" fontId="19" fillId="15" borderId="13" xfId="2" applyFont="1" applyFill="1" applyBorder="1" applyAlignment="1" applyProtection="1">
      <alignment horizontal="left"/>
      <protection locked="0"/>
    </xf>
    <xf numFmtId="0" fontId="19" fillId="15" borderId="13" xfId="0" applyFont="1" applyFill="1" applyBorder="1" applyAlignment="1">
      <alignment horizontal="left"/>
    </xf>
    <xf numFmtId="0" fontId="19" fillId="15" borderId="13" xfId="0" applyFont="1" applyFill="1" applyBorder="1" applyAlignment="1" applyProtection="1">
      <alignment horizontal="left"/>
      <protection locked="0"/>
    </xf>
    <xf numFmtId="0" fontId="19" fillId="15" borderId="13" xfId="2" applyFont="1" applyFill="1" applyBorder="1" applyProtection="1">
      <protection locked="0"/>
    </xf>
    <xf numFmtId="15" fontId="19" fillId="12" borderId="16" xfId="0" applyNumberFormat="1" applyFont="1" applyFill="1" applyBorder="1" applyAlignment="1">
      <alignment horizontal="center"/>
    </xf>
    <xf numFmtId="14" fontId="6" fillId="12" borderId="15" xfId="0" applyNumberFormat="1" applyFont="1" applyFill="1" applyBorder="1" applyAlignment="1">
      <alignment horizontal="center"/>
    </xf>
    <xf numFmtId="0" fontId="0" fillId="15" borderId="30" xfId="0" applyFill="1" applyBorder="1" applyAlignment="1">
      <alignment horizontal="center"/>
    </xf>
    <xf numFmtId="164" fontId="2" fillId="15" borderId="39" xfId="0" applyNumberFormat="1" applyFont="1" applyFill="1" applyBorder="1"/>
    <xf numFmtId="0" fontId="0" fillId="5" borderId="40" xfId="0" applyFill="1" applyBorder="1"/>
    <xf numFmtId="0" fontId="16" fillId="5" borderId="2" xfId="0" applyFont="1" applyFill="1" applyBorder="1"/>
    <xf numFmtId="167" fontId="0" fillId="5" borderId="2" xfId="0" applyNumberFormat="1" applyFill="1" applyBorder="1"/>
    <xf numFmtId="0" fontId="0" fillId="5" borderId="41" xfId="0" applyFill="1" applyBorder="1"/>
    <xf numFmtId="0" fontId="16" fillId="5" borderId="3" xfId="0" applyFont="1" applyFill="1" applyBorder="1"/>
    <xf numFmtId="167" fontId="0" fillId="5" borderId="3" xfId="0" applyNumberFormat="1" applyFill="1" applyBorder="1"/>
    <xf numFmtId="14" fontId="8" fillId="15" borderId="0" xfId="0" applyNumberFormat="1" applyFont="1" applyFill="1"/>
    <xf numFmtId="165" fontId="8" fillId="15" borderId="0" xfId="0" applyNumberFormat="1" applyFont="1" applyFill="1"/>
    <xf numFmtId="0" fontId="8" fillId="15" borderId="0" xfId="0" applyFont="1" applyFill="1"/>
    <xf numFmtId="164" fontId="8" fillId="15" borderId="0" xfId="0" applyNumberFormat="1" applyFont="1" applyFill="1"/>
    <xf numFmtId="14" fontId="8" fillId="16" borderId="0" xfId="0" applyNumberFormat="1" applyFont="1" applyFill="1"/>
    <xf numFmtId="0" fontId="2" fillId="16" borderId="0" xfId="0" applyFont="1" applyFill="1"/>
    <xf numFmtId="164" fontId="9" fillId="16" borderId="0" xfId="0" applyNumberFormat="1" applyFont="1" applyFill="1"/>
    <xf numFmtId="165" fontId="2" fillId="16" borderId="0" xfId="0" applyNumberFormat="1" applyFont="1" applyFill="1"/>
    <xf numFmtId="165" fontId="25" fillId="7" borderId="1" xfId="0" applyNumberFormat="1" applyFont="1" applyFill="1" applyBorder="1" applyAlignment="1">
      <alignment horizontal="center"/>
    </xf>
    <xf numFmtId="165" fontId="39" fillId="7" borderId="1" xfId="0" applyNumberFormat="1" applyFont="1" applyFill="1" applyBorder="1" applyAlignment="1">
      <alignment horizontal="center"/>
    </xf>
    <xf numFmtId="165" fontId="25" fillId="8" borderId="1" xfId="0" applyNumberFormat="1" applyFont="1" applyFill="1" applyBorder="1" applyAlignment="1">
      <alignment horizontal="center"/>
    </xf>
    <xf numFmtId="165" fontId="39" fillId="8" borderId="1" xfId="0" applyNumberFormat="1" applyFont="1" applyFill="1" applyBorder="1" applyAlignment="1">
      <alignment horizontal="center"/>
    </xf>
    <xf numFmtId="165" fontId="3" fillId="0" borderId="22" xfId="0" applyNumberFormat="1" applyFont="1" applyBorder="1"/>
    <xf numFmtId="165" fontId="0" fillId="0" borderId="23" xfId="0" applyNumberFormat="1" applyBorder="1"/>
    <xf numFmtId="165" fontId="0" fillId="0" borderId="24" xfId="0" applyNumberFormat="1" applyBorder="1"/>
    <xf numFmtId="165" fontId="0" fillId="0" borderId="25" xfId="0" applyNumberFormat="1" applyBorder="1"/>
    <xf numFmtId="170" fontId="3" fillId="0" borderId="22" xfId="0" applyNumberFormat="1" applyFont="1" applyBorder="1"/>
    <xf numFmtId="0" fontId="0" fillId="0" borderId="23" xfId="0" applyBorder="1"/>
    <xf numFmtId="165" fontId="2" fillId="0" borderId="23" xfId="0" applyNumberFormat="1" applyFont="1" applyBorder="1"/>
    <xf numFmtId="165" fontId="35" fillId="0" borderId="0" xfId="0" applyNumberFormat="1" applyFont="1" applyFill="1" applyBorder="1"/>
    <xf numFmtId="0" fontId="3" fillId="0" borderId="1" xfId="0" applyFont="1" applyFill="1" applyBorder="1" applyAlignment="1">
      <alignment wrapText="1"/>
    </xf>
    <xf numFmtId="0" fontId="0" fillId="0" borderId="8" xfId="0" applyFill="1" applyBorder="1"/>
    <xf numFmtId="0" fontId="0" fillId="0" borderId="9" xfId="0" applyFill="1" applyBorder="1"/>
    <xf numFmtId="165" fontId="3" fillId="0" borderId="9" xfId="0" applyNumberFormat="1" applyFont="1" applyFill="1" applyBorder="1"/>
    <xf numFmtId="165" fontId="3" fillId="0" borderId="27" xfId="0" applyNumberFormat="1" applyFont="1" applyFill="1" applyBorder="1"/>
    <xf numFmtId="171" fontId="3" fillId="0" borderId="9" xfId="0" applyNumberFormat="1" applyFont="1" applyFill="1" applyBorder="1"/>
    <xf numFmtId="165" fontId="2" fillId="0" borderId="23" xfId="0" applyNumberFormat="1" applyFont="1" applyFill="1" applyBorder="1" applyAlignment="1">
      <alignment horizontal="right"/>
    </xf>
    <xf numFmtId="165" fontId="8" fillId="15" borderId="30" xfId="0" applyNumberFormat="1" applyFont="1" applyFill="1" applyBorder="1"/>
    <xf numFmtId="164" fontId="8" fillId="15" borderId="28" xfId="0" applyNumberFormat="1" applyFont="1" applyFill="1" applyBorder="1"/>
    <xf numFmtId="165" fontId="8" fillId="15" borderId="22" xfId="0" applyNumberFormat="1" applyFont="1" applyFill="1" applyBorder="1"/>
    <xf numFmtId="164" fontId="8" fillId="15" borderId="29" xfId="0" applyNumberFormat="1" applyFont="1" applyFill="1" applyBorder="1"/>
    <xf numFmtId="165" fontId="40" fillId="12" borderId="1" xfId="0" applyNumberFormat="1" applyFont="1" applyFill="1" applyBorder="1" applyAlignment="1">
      <alignment horizontal="center" vertical="center"/>
    </xf>
    <xf numFmtId="165" fontId="41" fillId="15" borderId="28" xfId="0" applyNumberFormat="1" applyFont="1" applyFill="1" applyBorder="1"/>
    <xf numFmtId="165" fontId="41" fillId="15" borderId="29" xfId="0" applyNumberFormat="1" applyFont="1" applyFill="1" applyBorder="1"/>
    <xf numFmtId="165" fontId="41" fillId="15" borderId="33" xfId="0" applyNumberFormat="1" applyFont="1" applyFill="1" applyBorder="1"/>
    <xf numFmtId="0" fontId="11" fillId="0" borderId="0" xfId="0" applyFont="1" applyAlignment="1">
      <alignment vertical="center"/>
    </xf>
    <xf numFmtId="0" fontId="0" fillId="17" borderId="0" xfId="0" applyFill="1"/>
    <xf numFmtId="0" fontId="30" fillId="0" borderId="0" xfId="0" applyFont="1"/>
    <xf numFmtId="14" fontId="36" fillId="2" borderId="0" xfId="0" applyNumberFormat="1" applyFont="1" applyFill="1" applyAlignment="1"/>
    <xf numFmtId="0" fontId="36" fillId="2" borderId="0" xfId="0" applyFont="1" applyFill="1" applyAlignment="1"/>
    <xf numFmtId="165" fontId="37" fillId="2" borderId="0" xfId="0" applyNumberFormat="1" applyFont="1" applyFill="1" applyAlignment="1">
      <alignment horizontal="center" wrapText="1"/>
    </xf>
    <xf numFmtId="165" fontId="38" fillId="2" borderId="0" xfId="0" applyNumberFormat="1" applyFont="1" applyFill="1" applyAlignment="1">
      <alignment horizontal="center"/>
    </xf>
    <xf numFmtId="164" fontId="36" fillId="2" borderId="0" xfId="0" applyNumberFormat="1" applyFont="1" applyFill="1" applyAlignment="1">
      <alignment horizontal="center"/>
    </xf>
    <xf numFmtId="0" fontId="0" fillId="4" borderId="0" xfId="0" applyFill="1"/>
    <xf numFmtId="0" fontId="2" fillId="0" borderId="0" xfId="0" applyFont="1" applyFill="1"/>
    <xf numFmtId="165" fontId="2" fillId="0" borderId="0" xfId="0" applyNumberFormat="1" applyFont="1" applyFill="1"/>
    <xf numFmtId="0" fontId="2" fillId="0" borderId="0" xfId="0" applyFont="1" applyFill="1" applyAlignment="1"/>
    <xf numFmtId="165" fontId="2" fillId="0" borderId="0" xfId="0" applyNumberFormat="1" applyFont="1" applyFill="1" applyAlignment="1">
      <alignment horizontal="right"/>
    </xf>
    <xf numFmtId="0" fontId="2" fillId="18" borderId="6" xfId="0" applyFont="1" applyFill="1" applyBorder="1"/>
    <xf numFmtId="165" fontId="22" fillId="18" borderId="6" xfId="0" applyNumberFormat="1" applyFont="1" applyFill="1" applyBorder="1"/>
    <xf numFmtId="165" fontId="2" fillId="18" borderId="6" xfId="0" applyNumberFormat="1" applyFont="1" applyFill="1" applyBorder="1"/>
    <xf numFmtId="165" fontId="2" fillId="18" borderId="17" xfId="0" applyNumberFormat="1" applyFont="1" applyFill="1" applyBorder="1"/>
    <xf numFmtId="165" fontId="43" fillId="12" borderId="1" xfId="0" applyNumberFormat="1" applyFont="1" applyFill="1" applyBorder="1" applyAlignment="1">
      <alignment horizontal="center" vertical="center"/>
    </xf>
    <xf numFmtId="0" fontId="0" fillId="0" borderId="8" xfId="0" applyBorder="1"/>
    <xf numFmtId="165" fontId="42" fillId="15" borderId="28" xfId="0" applyNumberFormat="1" applyFont="1" applyFill="1" applyBorder="1"/>
    <xf numFmtId="165" fontId="42" fillId="15" borderId="29" xfId="0" applyNumberFormat="1" applyFont="1" applyFill="1" applyBorder="1"/>
    <xf numFmtId="165" fontId="42" fillId="15" borderId="33" xfId="0" applyNumberFormat="1" applyFont="1" applyFill="1" applyBorder="1"/>
    <xf numFmtId="165" fontId="30" fillId="9" borderId="32" xfId="0" applyNumberFormat="1" applyFont="1" applyFill="1" applyBorder="1"/>
    <xf numFmtId="165" fontId="19" fillId="0" borderId="3" xfId="0" applyNumberFormat="1" applyFont="1" applyFill="1" applyBorder="1" applyAlignment="1">
      <alignment horizontal="left"/>
    </xf>
    <xf numFmtId="0" fontId="0" fillId="19" borderId="30" xfId="0" applyFill="1" applyBorder="1" applyAlignment="1">
      <alignment horizontal="center"/>
    </xf>
    <xf numFmtId="0" fontId="19" fillId="19" borderId="28" xfId="2" applyFont="1" applyFill="1" applyBorder="1" applyProtection="1">
      <protection locked="0"/>
    </xf>
    <xf numFmtId="164" fontId="2" fillId="19" borderId="39" xfId="0" applyNumberFormat="1" applyFont="1" applyFill="1" applyBorder="1"/>
    <xf numFmtId="0" fontId="0" fillId="19" borderId="35" xfId="0" applyFill="1" applyBorder="1" applyAlignment="1">
      <alignment horizontal="center"/>
    </xf>
    <xf numFmtId="0" fontId="19" fillId="19" borderId="36" xfId="2" applyFont="1" applyFill="1" applyBorder="1" applyProtection="1">
      <protection locked="0"/>
    </xf>
    <xf numFmtId="164" fontId="2" fillId="19" borderId="37" xfId="0" applyNumberFormat="1" applyFont="1" applyFill="1" applyBorder="1"/>
    <xf numFmtId="0" fontId="2" fillId="19" borderId="0" xfId="2" applyNumberFormat="1" applyFont="1" applyFill="1" applyAlignment="1" applyProtection="1">
      <alignment horizontal="center"/>
      <protection locked="0"/>
    </xf>
    <xf numFmtId="0" fontId="19" fillId="19" borderId="0" xfId="2" applyFont="1" applyFill="1" applyProtection="1">
      <protection locked="0"/>
    </xf>
    <xf numFmtId="165" fontId="13" fillId="19" borderId="0" xfId="0" applyNumberFormat="1" applyFont="1" applyFill="1" applyBorder="1"/>
    <xf numFmtId="0" fontId="2" fillId="4" borderId="0" xfId="2" applyNumberFormat="1" applyFont="1" applyFill="1" applyAlignment="1" applyProtection="1">
      <alignment horizontal="center"/>
      <protection locked="0"/>
    </xf>
    <xf numFmtId="0" fontId="19" fillId="4" borderId="0" xfId="2" applyFont="1" applyFill="1" applyProtection="1">
      <protection locked="0"/>
    </xf>
    <xf numFmtId="165" fontId="35" fillId="4" borderId="0" xfId="0" applyNumberFormat="1" applyFont="1" applyFill="1" applyBorder="1"/>
    <xf numFmtId="165" fontId="13" fillId="4" borderId="0" xfId="0" applyNumberFormat="1" applyFont="1" applyFill="1" applyBorder="1"/>
    <xf numFmtId="164" fontId="3" fillId="20" borderId="15" xfId="0" applyNumberFormat="1" applyFont="1" applyFill="1" applyBorder="1"/>
    <xf numFmtId="167" fontId="35" fillId="21" borderId="1" xfId="0" applyNumberFormat="1" applyFont="1" applyFill="1" applyBorder="1"/>
    <xf numFmtId="167" fontId="23" fillId="21" borderId="1" xfId="0" applyNumberFormat="1" applyFont="1" applyFill="1" applyBorder="1"/>
    <xf numFmtId="165" fontId="3" fillId="22" borderId="1" xfId="0" applyNumberFormat="1" applyFont="1" applyFill="1" applyBorder="1"/>
    <xf numFmtId="0" fontId="0" fillId="19" borderId="0" xfId="0" applyFill="1" applyAlignment="1">
      <alignment horizontal="center"/>
    </xf>
    <xf numFmtId="0" fontId="6" fillId="19" borderId="0" xfId="0" applyFont="1" applyFill="1" applyBorder="1" applyAlignment="1" applyProtection="1">
      <alignment horizontal="left"/>
      <protection locked="0"/>
    </xf>
    <xf numFmtId="14" fontId="6" fillId="19" borderId="0" xfId="0" applyNumberFormat="1" applyFont="1" applyFill="1" applyBorder="1"/>
    <xf numFmtId="165" fontId="6" fillId="19" borderId="0" xfId="0" applyNumberFormat="1" applyFont="1" applyFill="1" applyBorder="1"/>
    <xf numFmtId="165" fontId="3" fillId="19" borderId="7" xfId="0" applyNumberFormat="1" applyFont="1" applyFill="1" applyBorder="1"/>
    <xf numFmtId="0" fontId="19" fillId="19" borderId="3" xfId="2" applyFont="1" applyFill="1" applyBorder="1" applyProtection="1">
      <protection locked="0"/>
    </xf>
    <xf numFmtId="167" fontId="6" fillId="19" borderId="3" xfId="0" applyNumberFormat="1" applyFont="1" applyFill="1" applyBorder="1"/>
    <xf numFmtId="165" fontId="6" fillId="19" borderId="3" xfId="0" applyNumberFormat="1" applyFont="1" applyFill="1" applyBorder="1"/>
    <xf numFmtId="165" fontId="3" fillId="19" borderId="6" xfId="0" applyNumberFormat="1" applyFont="1" applyFill="1" applyBorder="1"/>
    <xf numFmtId="165" fontId="25" fillId="23" borderId="1" xfId="0" applyNumberFormat="1" applyFont="1" applyFill="1" applyBorder="1" applyAlignment="1">
      <alignment horizontal="center"/>
    </xf>
    <xf numFmtId="165" fontId="39" fillId="23" borderId="1" xfId="0" applyNumberFormat="1" applyFont="1" applyFill="1" applyBorder="1" applyAlignment="1">
      <alignment horizontal="center"/>
    </xf>
    <xf numFmtId="165" fontId="25" fillId="24" borderId="1" xfId="0" applyNumberFormat="1" applyFont="1" applyFill="1" applyBorder="1" applyAlignment="1">
      <alignment horizontal="center"/>
    </xf>
    <xf numFmtId="165" fontId="39" fillId="24" borderId="1" xfId="0" applyNumberFormat="1" applyFont="1" applyFill="1" applyBorder="1" applyAlignment="1">
      <alignment horizontal="center"/>
    </xf>
    <xf numFmtId="165" fontId="2" fillId="25" borderId="22" xfId="0" applyNumberFormat="1" applyFont="1" applyFill="1" applyBorder="1"/>
    <xf numFmtId="165" fontId="2" fillId="25" borderId="23" xfId="0" applyNumberFormat="1" applyFont="1" applyFill="1" applyBorder="1"/>
    <xf numFmtId="165" fontId="24" fillId="25" borderId="1" xfId="0" applyNumberFormat="1" applyFont="1" applyFill="1" applyBorder="1" applyAlignment="1">
      <alignment horizontal="center"/>
    </xf>
    <xf numFmtId="165" fontId="27" fillId="25" borderId="1" xfId="0" applyNumberFormat="1" applyFont="1" applyFill="1" applyBorder="1" applyAlignment="1">
      <alignment horizontal="center"/>
    </xf>
    <xf numFmtId="0" fontId="9" fillId="23" borderId="1" xfId="0" applyFont="1" applyFill="1" applyBorder="1" applyAlignment="1">
      <alignment horizontal="center"/>
    </xf>
    <xf numFmtId="171" fontId="9" fillId="23" borderId="1" xfId="0" applyNumberFormat="1" applyFont="1" applyFill="1" applyBorder="1"/>
    <xf numFmtId="165" fontId="31" fillId="4" borderId="1" xfId="0" applyNumberFormat="1" applyFont="1" applyFill="1" applyBorder="1"/>
    <xf numFmtId="165" fontId="43" fillId="4" borderId="1" xfId="0" applyNumberFormat="1" applyFont="1" applyFill="1" applyBorder="1"/>
    <xf numFmtId="165" fontId="40" fillId="4" borderId="1" xfId="0" applyNumberFormat="1" applyFont="1" applyFill="1" applyBorder="1"/>
    <xf numFmtId="8" fontId="31" fillId="4" borderId="1" xfId="0" applyNumberFormat="1" applyFont="1" applyFill="1" applyBorder="1"/>
    <xf numFmtId="171" fontId="3" fillId="23" borderId="1" xfId="0" applyNumberFormat="1" applyFont="1" applyFill="1" applyBorder="1"/>
    <xf numFmtId="165" fontId="3" fillId="24" borderId="1" xfId="0" applyNumberFormat="1" applyFont="1" applyFill="1" applyBorder="1" applyAlignment="1">
      <alignment horizontal="right" wrapText="1"/>
    </xf>
    <xf numFmtId="165" fontId="29" fillId="23" borderId="1" xfId="0" applyNumberFormat="1" applyFont="1" applyFill="1" applyBorder="1" applyAlignment="1">
      <alignment horizontal="center" vertical="center" wrapText="1"/>
    </xf>
    <xf numFmtId="165" fontId="29" fillId="24" borderId="1" xfId="0" applyNumberFormat="1" applyFont="1" applyFill="1" applyBorder="1" applyAlignment="1">
      <alignment horizontal="center" vertical="center" wrapText="1"/>
    </xf>
    <xf numFmtId="165" fontId="2" fillId="25" borderId="23" xfId="0" applyNumberFormat="1" applyFont="1" applyFill="1" applyBorder="1" applyAlignment="1">
      <alignment horizontal="right"/>
    </xf>
    <xf numFmtId="165" fontId="44" fillId="12" borderId="1" xfId="0" applyNumberFormat="1" applyFont="1" applyFill="1" applyBorder="1" applyAlignment="1">
      <alignment horizontal="center" vertical="center"/>
    </xf>
    <xf numFmtId="165" fontId="33" fillId="12" borderId="1" xfId="0" applyNumberFormat="1" applyFont="1" applyFill="1" applyBorder="1" applyAlignment="1">
      <alignment horizontal="center" vertical="center"/>
    </xf>
    <xf numFmtId="14" fontId="8" fillId="26" borderId="0" xfId="0" applyNumberFormat="1" applyFont="1" applyFill="1"/>
    <xf numFmtId="0" fontId="8" fillId="26" borderId="0" xfId="0" applyFont="1" applyFill="1"/>
    <xf numFmtId="165" fontId="8" fillId="26" borderId="0" xfId="0" applyNumberFormat="1" applyFont="1" applyFill="1"/>
    <xf numFmtId="164" fontId="8" fillId="26" borderId="0" xfId="0" applyNumberFormat="1" applyFont="1" applyFill="1"/>
    <xf numFmtId="0" fontId="45" fillId="0" borderId="0" xfId="0" applyFont="1"/>
    <xf numFmtId="165" fontId="42" fillId="0" borderId="0" xfId="0" applyNumberFormat="1" applyFont="1"/>
    <xf numFmtId="165" fontId="14" fillId="0" borderId="0" xfId="0" applyNumberFormat="1" applyFont="1"/>
    <xf numFmtId="0" fontId="3" fillId="12" borderId="20" xfId="0" applyFont="1" applyFill="1" applyBorder="1" applyAlignment="1">
      <alignment horizontal="center"/>
    </xf>
    <xf numFmtId="0" fontId="3" fillId="12" borderId="21" xfId="0" applyFont="1" applyFill="1" applyBorder="1" applyAlignment="1">
      <alignment horizontal="center"/>
    </xf>
    <xf numFmtId="0" fontId="3" fillId="12" borderId="18" xfId="0" applyFont="1" applyFill="1" applyBorder="1" applyAlignment="1">
      <alignment horizontal="center"/>
    </xf>
    <xf numFmtId="0" fontId="3" fillId="12" borderId="19" xfId="0" applyFont="1" applyFill="1" applyBorder="1" applyAlignment="1">
      <alignment horizontal="center"/>
    </xf>
    <xf numFmtId="14" fontId="3" fillId="12" borderId="26" xfId="0" applyNumberFormat="1" applyFont="1" applyFill="1" applyBorder="1" applyAlignment="1">
      <alignment horizontal="center"/>
    </xf>
    <xf numFmtId="14" fontId="3" fillId="12" borderId="38" xfId="0" applyNumberFormat="1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4" fontId="6" fillId="12" borderId="16" xfId="0" applyNumberFormat="1" applyFont="1" applyFill="1" applyBorder="1" applyAlignment="1">
      <alignment horizontal="center" wrapText="1"/>
    </xf>
    <xf numFmtId="14" fontId="6" fillId="12" borderId="15" xfId="0" applyNumberFormat="1" applyFont="1" applyFill="1" applyBorder="1" applyAlignment="1">
      <alignment horizontal="center" wrapText="1"/>
    </xf>
    <xf numFmtId="14" fontId="6" fillId="3" borderId="16" xfId="0" applyNumberFormat="1" applyFont="1" applyFill="1" applyBorder="1" applyAlignment="1">
      <alignment horizontal="center" vertical="center"/>
    </xf>
    <xf numFmtId="14" fontId="6" fillId="3" borderId="15" xfId="0" applyNumberFormat="1" applyFont="1" applyFill="1" applyBorder="1" applyAlignment="1">
      <alignment horizontal="center" vertical="center"/>
    </xf>
    <xf numFmtId="167" fontId="3" fillId="3" borderId="16" xfId="0" applyNumberFormat="1" applyFont="1" applyFill="1" applyBorder="1" applyAlignment="1">
      <alignment horizontal="center" vertical="center"/>
    </xf>
    <xf numFmtId="167" fontId="3" fillId="3" borderId="15" xfId="0" applyNumberFormat="1" applyFont="1" applyFill="1" applyBorder="1" applyAlignment="1">
      <alignment horizontal="center" vertical="center"/>
    </xf>
    <xf numFmtId="165" fontId="24" fillId="7" borderId="20" xfId="0" applyNumberFormat="1" applyFont="1" applyFill="1" applyBorder="1" applyAlignment="1">
      <alignment horizontal="center"/>
    </xf>
    <xf numFmtId="0" fontId="24" fillId="7" borderId="21" xfId="0" applyFont="1" applyFill="1" applyBorder="1" applyAlignment="1">
      <alignment horizontal="center"/>
    </xf>
    <xf numFmtId="165" fontId="24" fillId="8" borderId="20" xfId="0" applyNumberFormat="1" applyFont="1" applyFill="1" applyBorder="1" applyAlignment="1">
      <alignment horizontal="center"/>
    </xf>
    <xf numFmtId="0" fontId="24" fillId="8" borderId="21" xfId="0" applyFont="1" applyFill="1" applyBorder="1" applyAlignment="1">
      <alignment horizontal="center"/>
    </xf>
    <xf numFmtId="171" fontId="3" fillId="23" borderId="20" xfId="0" applyNumberFormat="1" applyFont="1" applyFill="1" applyBorder="1" applyAlignment="1">
      <alignment horizontal="center"/>
    </xf>
    <xf numFmtId="171" fontId="3" fillId="23" borderId="21" xfId="0" applyNumberFormat="1" applyFont="1" applyFill="1" applyBorder="1" applyAlignment="1">
      <alignment horizontal="center"/>
    </xf>
    <xf numFmtId="165" fontId="24" fillId="24" borderId="20" xfId="0" applyNumberFormat="1" applyFont="1" applyFill="1" applyBorder="1" applyAlignment="1">
      <alignment horizontal="center"/>
    </xf>
    <xf numFmtId="0" fontId="24" fillId="24" borderId="21" xfId="0" applyFont="1" applyFill="1" applyBorder="1" applyAlignment="1">
      <alignment horizontal="center"/>
    </xf>
    <xf numFmtId="0" fontId="28" fillId="0" borderId="26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/>
    </xf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FFFF66"/>
      <color rgb="FF0000FF"/>
      <color rgb="FFCCFF66"/>
      <color rgb="FF99FF66"/>
      <color rgb="FFCCFF99"/>
      <color rgb="FFFFFF99"/>
      <color rgb="FF66FFFF"/>
      <color rgb="FFCC3399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952500</xdr:colOff>
      <xdr:row>4</xdr:row>
      <xdr:rowOff>0</xdr:rowOff>
    </xdr:to>
    <xdr:pic>
      <xdr:nvPicPr>
        <xdr:cNvPr id="7" name="1 Imagen">
          <a:extLst>
            <a:ext uri="{FF2B5EF4-FFF2-40B4-BE49-F238E27FC236}">
              <a16:creationId xmlns:a16="http://schemas.microsoft.com/office/drawing/2014/main" id="{0990C099-873B-4911-B230-9A74DBFC1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5438775" cy="619124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1095377</xdr:colOff>
      <xdr:row>0</xdr:row>
      <xdr:rowOff>0</xdr:rowOff>
    </xdr:from>
    <xdr:to>
      <xdr:col>1</xdr:col>
      <xdr:colOff>3429001</xdr:colOff>
      <xdr:row>3</xdr:row>
      <xdr:rowOff>114300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381127" y="0"/>
          <a:ext cx="2333624" cy="60007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504020202020204" pitchFamily="34" charset="0"/>
              <a:ea typeface="+mn-ea"/>
              <a:cs typeface="+mn-cs"/>
            </a:rPr>
            <a:t>NAP</a:t>
          </a: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504020202020204" pitchFamily="34" charset="0"/>
              <a:ea typeface="+mn-ea"/>
              <a:cs typeface="+mn-cs"/>
            </a:rPr>
            <a:t>MAR DEL PLATA</a:t>
          </a:r>
        </a:p>
      </xdr:txBody>
    </xdr:sp>
    <xdr:clientData/>
  </xdr:twoCellAnchor>
  <xdr:twoCellAnchor>
    <xdr:from>
      <xdr:col>0</xdr:col>
      <xdr:colOff>1</xdr:colOff>
      <xdr:row>0</xdr:row>
      <xdr:rowOff>0</xdr:rowOff>
    </xdr:from>
    <xdr:to>
      <xdr:col>1</xdr:col>
      <xdr:colOff>1028701</xdr:colOff>
      <xdr:row>3</xdr:row>
      <xdr:rowOff>114300</xdr:rowOff>
    </xdr:to>
    <xdr:sp macro="" textlink="">
      <xdr:nvSpPr>
        <xdr:cNvPr id="5" name="Cuadro de texto 1" descr="Balance de situación" title="Título 1">
          <a:extLst>
            <a:ext uri="{FF2B5EF4-FFF2-40B4-BE49-F238E27FC236}">
              <a16:creationId xmlns:a16="http://schemas.microsoft.com/office/drawing/2014/main" id="{73C1F7F0-45C3-4CA9-BC56-B0699B46C0D2}"/>
            </a:ext>
          </a:extLst>
        </xdr:cNvPr>
        <xdr:cNvSpPr txBox="1"/>
      </xdr:nvSpPr>
      <xdr:spPr bwMode="auto">
        <a:xfrm>
          <a:off x="1" y="0"/>
          <a:ext cx="1314450" cy="60007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  <a:ea typeface="+mn-ea"/>
              <a:cs typeface="+mn-cs"/>
            </a:rPr>
            <a:t>CABASE</a:t>
          </a:r>
        </a:p>
      </xdr:txBody>
    </xdr:sp>
    <xdr:clientData/>
  </xdr:twoCellAnchor>
  <xdr:twoCellAnchor editAs="oneCell">
    <xdr:from>
      <xdr:col>1</xdr:col>
      <xdr:colOff>3638550</xdr:colOff>
      <xdr:row>0</xdr:row>
      <xdr:rowOff>66675</xdr:rowOff>
    </xdr:from>
    <xdr:to>
      <xdr:col>2</xdr:col>
      <xdr:colOff>792244</xdr:colOff>
      <xdr:row>2</xdr:row>
      <xdr:rowOff>158119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E00A718-5EBC-41D2-A227-7F2E7E65B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4300" y="66675"/>
          <a:ext cx="1354219" cy="4152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0</xdr:colOff>
      <xdr:row>0</xdr:row>
      <xdr:rowOff>695325</xdr:rowOff>
    </xdr:to>
    <xdr:pic>
      <xdr:nvPicPr>
        <xdr:cNvPr id="8" name="1 Imagen">
          <a:extLst>
            <a:ext uri="{FF2B5EF4-FFF2-40B4-BE49-F238E27FC236}">
              <a16:creationId xmlns:a16="http://schemas.microsoft.com/office/drawing/2014/main" id="{FF7CE140-A6DF-4570-9931-48616C0A3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62775" cy="695325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1381125</xdr:colOff>
      <xdr:row>0</xdr:row>
      <xdr:rowOff>9525</xdr:rowOff>
    </xdr:from>
    <xdr:to>
      <xdr:col>2</xdr:col>
      <xdr:colOff>673209</xdr:colOff>
      <xdr:row>0</xdr:row>
      <xdr:rowOff>619125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219325" y="9525"/>
          <a:ext cx="2349609" cy="60960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504020202020204" pitchFamily="34" charset="0"/>
              <a:ea typeface="+mn-ea"/>
              <a:cs typeface="+mn-cs"/>
            </a:rPr>
            <a:t>CAJA</a:t>
          </a: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504020202020204" pitchFamily="34" charset="0"/>
              <a:ea typeface="+mn-ea"/>
              <a:cs typeface="+mn-cs"/>
            </a:rPr>
            <a:t>NAP MDQ </a:t>
          </a:r>
        </a:p>
      </xdr:txBody>
    </xdr:sp>
    <xdr:clientData/>
  </xdr:twoCellAnchor>
  <xdr:twoCellAnchor editAs="oneCell">
    <xdr:from>
      <xdr:col>5</xdr:col>
      <xdr:colOff>962025</xdr:colOff>
      <xdr:row>0</xdr:row>
      <xdr:rowOff>9525</xdr:rowOff>
    </xdr:from>
    <xdr:to>
      <xdr:col>14</xdr:col>
      <xdr:colOff>28575</xdr:colOff>
      <xdr:row>0</xdr:row>
      <xdr:rowOff>438150</xdr:rowOff>
    </xdr:to>
    <xdr:pic>
      <xdr:nvPicPr>
        <xdr:cNvPr id="5" name="1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0" y="9525"/>
          <a:ext cx="78962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476250</xdr:colOff>
      <xdr:row>0</xdr:row>
      <xdr:rowOff>95250</xdr:rowOff>
    </xdr:from>
    <xdr:to>
      <xdr:col>4</xdr:col>
      <xdr:colOff>849394</xdr:colOff>
      <xdr:row>0</xdr:row>
      <xdr:rowOff>510544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BB7EF44-8656-4D95-96E9-C1298D8FC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0" y="95250"/>
          <a:ext cx="1249444" cy="415294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0</xdr:row>
      <xdr:rowOff>0</xdr:rowOff>
    </xdr:from>
    <xdr:to>
      <xdr:col>1</xdr:col>
      <xdr:colOff>485775</xdr:colOff>
      <xdr:row>0</xdr:row>
      <xdr:rowOff>657225</xdr:rowOff>
    </xdr:to>
    <xdr:sp macro="" textlink="">
      <xdr:nvSpPr>
        <xdr:cNvPr id="7" name="Cuadro de texto 1" descr="Balance de situación" title="Título 1">
          <a:extLst>
            <a:ext uri="{FF2B5EF4-FFF2-40B4-BE49-F238E27FC236}">
              <a16:creationId xmlns:a16="http://schemas.microsoft.com/office/drawing/2014/main" id="{803F6AF4-4F53-4B2E-B0F6-7ABF5B2BE5FF}"/>
            </a:ext>
          </a:extLst>
        </xdr:cNvPr>
        <xdr:cNvSpPr txBox="1"/>
      </xdr:nvSpPr>
      <xdr:spPr bwMode="auto">
        <a:xfrm>
          <a:off x="9525" y="0"/>
          <a:ext cx="1314450" cy="6572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  <a:ea typeface="+mn-ea"/>
              <a:cs typeface="+mn-cs"/>
            </a:rPr>
            <a:t>CABASE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771525</xdr:colOff>
      <xdr:row>3</xdr:row>
      <xdr:rowOff>198537</xdr:rowOff>
    </xdr:to>
    <xdr:pic>
      <xdr:nvPicPr>
        <xdr:cNvPr id="9" name="1 Imagen">
          <a:extLst>
            <a:ext uri="{FF2B5EF4-FFF2-40B4-BE49-F238E27FC236}">
              <a16:creationId xmlns:a16="http://schemas.microsoft.com/office/drawing/2014/main" id="{7C4D8534-9B82-4E26-BE9F-E974054D8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10525" cy="750987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9525</xdr:rowOff>
    </xdr:from>
    <xdr:to>
      <xdr:col>8</xdr:col>
      <xdr:colOff>506494</xdr:colOff>
      <xdr:row>4</xdr:row>
      <xdr:rowOff>9525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67CBC885-F8CC-4F82-96DF-9124D244DA1C}"/>
            </a:ext>
          </a:extLst>
        </xdr:cNvPr>
        <xdr:cNvGrpSpPr/>
      </xdr:nvGrpSpPr>
      <xdr:grpSpPr>
        <a:xfrm>
          <a:off x="0" y="9525"/>
          <a:ext cx="7745494" cy="752475"/>
          <a:chOff x="0" y="9525"/>
          <a:chExt cx="7745494" cy="752475"/>
        </a:xfrm>
      </xdr:grpSpPr>
      <xdr:sp macro="" textlink="">
        <xdr:nvSpPr>
          <xdr:cNvPr id="4" name="Cuadro de texto 1" descr="Balance de situación" title="Título 1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 txBox="1"/>
        </xdr:nvSpPr>
        <xdr:spPr>
          <a:xfrm>
            <a:off x="2762249" y="28574"/>
            <a:ext cx="2047875" cy="638175"/>
          </a:xfrm>
          <a:prstGeom prst="rect">
            <a:avLst/>
          </a:prstGeom>
          <a:noFill/>
          <a:ln w="635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b"/>
          <a:lstStyle/>
          <a:p>
            <a:pPr marL="0" algn="ctr" rtl="0"/>
            <a:r>
              <a:rPr lang="es" sz="1600" b="1" u="none">
                <a:solidFill>
                  <a:srgbClr val="008EC0"/>
                </a:solidFill>
                <a:latin typeface="Arial Nova" panose="020B0504020202020204" pitchFamily="34" charset="0"/>
                <a:ea typeface="+mn-ea"/>
                <a:cs typeface="+mn-cs"/>
              </a:rPr>
              <a:t>NAP</a:t>
            </a:r>
          </a:p>
          <a:p>
            <a:pPr marL="0" algn="ctr" rtl="0"/>
            <a:r>
              <a:rPr lang="es" sz="1600" b="1" u="sng">
                <a:solidFill>
                  <a:srgbClr val="008EC0"/>
                </a:solidFill>
                <a:latin typeface="Arial Nova" panose="020B0504020202020204" pitchFamily="34" charset="0"/>
                <a:ea typeface="+mn-ea"/>
                <a:cs typeface="+mn-cs"/>
              </a:rPr>
              <a:t>MDQ 2022-2023</a:t>
            </a:r>
          </a:p>
        </xdr:txBody>
      </xdr:sp>
      <xdr:sp macro="" textlink="">
        <xdr:nvSpPr>
          <xdr:cNvPr id="6" name="Cuadro de texto 1" descr="Balance de situación" title="Título 1">
            <a:extLst>
              <a:ext uri="{FF2B5EF4-FFF2-40B4-BE49-F238E27FC236}">
                <a16:creationId xmlns:a16="http://schemas.microsoft.com/office/drawing/2014/main" id="{EA26AB87-D42D-4E6A-A0C5-6BB8E89A851C}"/>
              </a:ext>
            </a:extLst>
          </xdr:cNvPr>
          <xdr:cNvSpPr txBox="1"/>
        </xdr:nvSpPr>
        <xdr:spPr bwMode="auto">
          <a:xfrm>
            <a:off x="0" y="9525"/>
            <a:ext cx="1314450" cy="752475"/>
          </a:xfrm>
          <a:prstGeom prst="rect">
            <a:avLst/>
          </a:prstGeom>
          <a:noFill/>
          <a:ln w="635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algn="ctr" rtl="0"/>
            <a:r>
              <a:rPr lang="es" sz="2000" b="1">
                <a:solidFill>
                  <a:srgbClr val="18186C"/>
                </a:solidFill>
                <a:latin typeface="Arial Nova" panose="020B0604020202020204" pitchFamily="34" charset="0"/>
                <a:ea typeface="+mn-ea"/>
                <a:cs typeface="+mn-cs"/>
              </a:rPr>
              <a:t>CABASE</a:t>
            </a:r>
          </a:p>
        </xdr:txBody>
      </xdr:sp>
      <xdr:pic>
        <xdr:nvPicPr>
          <xdr:cNvPr id="7" name="Imagen 6">
            <a:extLst>
              <a:ext uri="{FF2B5EF4-FFF2-40B4-BE49-F238E27FC236}">
                <a16:creationId xmlns:a16="http://schemas.microsoft.com/office/drawing/2014/main" id="{5F169397-B1CC-4CAB-A92F-BF7E359C253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96050" y="171450"/>
            <a:ext cx="1249444" cy="41529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Personalizado 6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99CCFF"/>
      </a:accent4>
      <a:accent5>
        <a:srgbClr val="5F5F5F"/>
      </a:accent5>
      <a:accent6>
        <a:srgbClr val="CCECFF"/>
      </a:accent6>
      <a:hlink>
        <a:srgbClr val="5F5F5F"/>
      </a:hlink>
      <a:folHlink>
        <a:srgbClr val="919191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499984740745262"/>
  </sheetPr>
  <dimension ref="A4:W105"/>
  <sheetViews>
    <sheetView tabSelected="1" zoomScaleNormal="100" workbookViewId="0"/>
  </sheetViews>
  <sheetFormatPr baseColWidth="10" defaultColWidth="9.140625" defaultRowHeight="12.75" x14ac:dyDescent="0.2"/>
  <cols>
    <col min="1" max="1" width="4.28515625" style="32" customWidth="1"/>
    <col min="2" max="2" width="63" customWidth="1"/>
    <col min="3" max="3" width="14.42578125" customWidth="1"/>
    <col min="4" max="4" width="13.28515625" customWidth="1"/>
    <col min="5" max="5" width="13.85546875" customWidth="1"/>
    <col min="6" max="6" width="13.28515625" customWidth="1"/>
    <col min="7" max="8" width="10.85546875" customWidth="1"/>
    <col min="9" max="9" width="11.28515625" customWidth="1"/>
    <col min="10" max="10" width="10.85546875" customWidth="1"/>
    <col min="11" max="11" width="11.28515625" customWidth="1"/>
    <col min="12" max="12" width="11" customWidth="1"/>
    <col min="13" max="15" width="11.7109375" customWidth="1"/>
    <col min="16" max="16" width="13.28515625" customWidth="1"/>
    <col min="17" max="18" width="11.42578125" customWidth="1"/>
    <col min="19" max="19" width="13.28515625" bestFit="1" customWidth="1"/>
    <col min="20" max="249" width="11.42578125" customWidth="1"/>
  </cols>
  <sheetData>
    <row r="4" spans="1:3" ht="10.5" customHeight="1" thickBot="1" x14ac:dyDescent="0.25"/>
    <row r="5" spans="1:3" ht="18" customHeight="1" thickBot="1" x14ac:dyDescent="0.25">
      <c r="A5" s="268" t="s">
        <v>0</v>
      </c>
      <c r="B5" s="269"/>
      <c r="C5" s="135" t="s">
        <v>1</v>
      </c>
    </row>
    <row r="6" spans="1:3" x14ac:dyDescent="0.2">
      <c r="A6" s="136">
        <v>1</v>
      </c>
      <c r="B6" s="139" t="s">
        <v>3</v>
      </c>
      <c r="C6" s="137">
        <f>S68-SUM(C31:R31)</f>
        <v>-5285.2799999999988</v>
      </c>
    </row>
    <row r="7" spans="1:3" x14ac:dyDescent="0.2">
      <c r="A7" s="138">
        <v>3</v>
      </c>
      <c r="B7" s="141" t="s">
        <v>4</v>
      </c>
      <c r="C7" s="140">
        <f>S70-SUM(C32:R32)</f>
        <v>0</v>
      </c>
    </row>
    <row r="8" spans="1:3" x14ac:dyDescent="0.2">
      <c r="A8" s="138">
        <v>2</v>
      </c>
      <c r="B8" s="143" t="s">
        <v>6</v>
      </c>
      <c r="C8" s="140">
        <f>S72-SUM(C33:R33)</f>
        <v>0</v>
      </c>
    </row>
    <row r="9" spans="1:3" x14ac:dyDescent="0.2">
      <c r="A9" s="138">
        <v>4</v>
      </c>
      <c r="B9" s="142" t="s">
        <v>7</v>
      </c>
      <c r="C9" s="140">
        <f>S74-SUM(C34:R34)</f>
        <v>0</v>
      </c>
    </row>
    <row r="10" spans="1:3" x14ac:dyDescent="0.2">
      <c r="A10" s="138">
        <v>5</v>
      </c>
      <c r="B10" s="142" t="s">
        <v>8</v>
      </c>
      <c r="C10" s="140">
        <f>S76-SUM(C35:R35)</f>
        <v>0</v>
      </c>
    </row>
    <row r="11" spans="1:3" x14ac:dyDescent="0.2">
      <c r="A11" s="138">
        <v>6</v>
      </c>
      <c r="B11" s="141" t="s">
        <v>9</v>
      </c>
      <c r="C11" s="140">
        <f>S78-SUM(C36:R36)</f>
        <v>-49113.9</v>
      </c>
    </row>
    <row r="12" spans="1:3" x14ac:dyDescent="0.2">
      <c r="A12" s="138">
        <v>7</v>
      </c>
      <c r="B12" s="142" t="s">
        <v>10</v>
      </c>
      <c r="C12" s="140">
        <f>S80-SUM(C37:R37)</f>
        <v>0</v>
      </c>
    </row>
    <row r="13" spans="1:3" x14ac:dyDescent="0.2">
      <c r="A13" s="138">
        <v>8</v>
      </c>
      <c r="B13" s="142" t="s">
        <v>11</v>
      </c>
      <c r="C13" s="140">
        <f>S82-SUM(C38:R38)</f>
        <v>-32742.6</v>
      </c>
    </row>
    <row r="14" spans="1:3" x14ac:dyDescent="0.2">
      <c r="A14" s="138">
        <v>9</v>
      </c>
      <c r="B14" s="141" t="s">
        <v>15</v>
      </c>
      <c r="C14" s="140">
        <f>S84-SUM(C39:R39)</f>
        <v>-11180.4</v>
      </c>
    </row>
    <row r="15" spans="1:3" x14ac:dyDescent="0.2">
      <c r="A15" s="138">
        <v>10</v>
      </c>
      <c r="B15" s="142" t="s">
        <v>12</v>
      </c>
      <c r="C15" s="140">
        <f>S86-SUM(C40:R40)</f>
        <v>0</v>
      </c>
    </row>
    <row r="16" spans="1:3" x14ac:dyDescent="0.2">
      <c r="A16" s="138">
        <v>11</v>
      </c>
      <c r="B16" s="144" t="s">
        <v>14</v>
      </c>
      <c r="C16" s="140">
        <f>S88-SUM(C41:R41)</f>
        <v>-14907.199999999997</v>
      </c>
    </row>
    <row r="17" spans="1:23" x14ac:dyDescent="0.2">
      <c r="A17" s="138">
        <v>12</v>
      </c>
      <c r="B17" s="141" t="s">
        <v>73</v>
      </c>
      <c r="C17" s="140">
        <f>S90-SUM(C42:R42)</f>
        <v>0</v>
      </c>
    </row>
    <row r="18" spans="1:23" x14ac:dyDescent="0.2">
      <c r="A18" s="138">
        <v>13</v>
      </c>
      <c r="B18" s="141"/>
      <c r="C18" s="140">
        <f>S92-SUM(C43:R43)</f>
        <v>0</v>
      </c>
    </row>
    <row r="19" spans="1:23" x14ac:dyDescent="0.2">
      <c r="A19" s="138">
        <v>14</v>
      </c>
      <c r="B19" s="142"/>
      <c r="C19" s="140">
        <f>S94-SUM(C44:R44)</f>
        <v>0</v>
      </c>
    </row>
    <row r="20" spans="1:23" x14ac:dyDescent="0.2">
      <c r="A20" s="138">
        <v>15</v>
      </c>
      <c r="B20" s="142"/>
      <c r="C20" s="140">
        <f>S96-SUM(C45:R45)</f>
        <v>0</v>
      </c>
    </row>
    <row r="21" spans="1:23" x14ac:dyDescent="0.2">
      <c r="A21" s="138">
        <v>16</v>
      </c>
      <c r="B21" s="142"/>
      <c r="C21" s="140">
        <f>S98-SUM(C46:R46)</f>
        <v>0</v>
      </c>
    </row>
    <row r="22" spans="1:23" x14ac:dyDescent="0.2">
      <c r="A22" s="147"/>
      <c r="B22" s="142"/>
      <c r="C22" s="148"/>
    </row>
    <row r="23" spans="1:23" x14ac:dyDescent="0.2">
      <c r="A23" s="214"/>
      <c r="B23" s="215"/>
      <c r="C23" s="216"/>
    </row>
    <row r="24" spans="1:23" ht="13.5" thickBot="1" x14ac:dyDescent="0.25">
      <c r="A24" s="217"/>
      <c r="B24" s="218"/>
      <c r="C24" s="219"/>
    </row>
    <row r="25" spans="1:23" ht="13.5" thickBot="1" x14ac:dyDescent="0.25">
      <c r="B25" s="35" t="s">
        <v>16</v>
      </c>
      <c r="C25" s="227">
        <f>SUM(C6:C24)</f>
        <v>-113229.37999999999</v>
      </c>
      <c r="D25" s="34">
        <f>SUM(D6:D24)</f>
        <v>0</v>
      </c>
    </row>
    <row r="26" spans="1:23" x14ac:dyDescent="0.2">
      <c r="C26" s="34"/>
      <c r="D26" s="34">
        <f>C26+C25</f>
        <v>-113229.37999999999</v>
      </c>
    </row>
    <row r="27" spans="1:23" x14ac:dyDescent="0.2">
      <c r="C27" s="34"/>
    </row>
    <row r="28" spans="1:23" ht="13.5" thickBot="1" x14ac:dyDescent="0.25"/>
    <row r="29" spans="1:23" ht="12.75" customHeight="1" x14ac:dyDescent="0.2">
      <c r="A29" s="270" t="s">
        <v>17</v>
      </c>
      <c r="B29" s="271"/>
      <c r="C29" s="276" t="s">
        <v>81</v>
      </c>
      <c r="D29" s="145">
        <v>44754</v>
      </c>
      <c r="E29" s="145">
        <v>44781</v>
      </c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</row>
    <row r="30" spans="1:23" ht="13.5" thickBot="1" x14ac:dyDescent="0.25">
      <c r="A30" s="272" t="s">
        <v>18</v>
      </c>
      <c r="B30" s="273"/>
      <c r="C30" s="277" t="s">
        <v>19</v>
      </c>
      <c r="D30" s="146" t="s">
        <v>20</v>
      </c>
      <c r="E30" s="146" t="s">
        <v>20</v>
      </c>
      <c r="F30" s="146" t="s">
        <v>19</v>
      </c>
      <c r="G30" s="146" t="s">
        <v>20</v>
      </c>
      <c r="H30" s="146" t="s">
        <v>20</v>
      </c>
      <c r="I30" s="146" t="s">
        <v>20</v>
      </c>
      <c r="J30" s="146" t="s">
        <v>20</v>
      </c>
      <c r="K30" s="146" t="s">
        <v>20</v>
      </c>
      <c r="L30" s="146" t="s">
        <v>20</v>
      </c>
      <c r="M30" s="146" t="s">
        <v>20</v>
      </c>
      <c r="N30" s="146" t="s">
        <v>20</v>
      </c>
      <c r="O30" s="146" t="s">
        <v>20</v>
      </c>
      <c r="P30" s="146" t="s">
        <v>20</v>
      </c>
      <c r="Q30" s="146" t="s">
        <v>20</v>
      </c>
      <c r="R30" s="146" t="s">
        <v>20</v>
      </c>
    </row>
    <row r="31" spans="1:23" s="16" customFormat="1" x14ac:dyDescent="0.2">
      <c r="A31" s="75">
        <v>1</v>
      </c>
      <c r="B31" s="58" t="s">
        <v>3</v>
      </c>
      <c r="C31" s="174">
        <v>5285.28</v>
      </c>
      <c r="D31" s="59">
        <v>2821.72</v>
      </c>
      <c r="E31" s="59">
        <v>3726.8</v>
      </c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</row>
    <row r="32" spans="1:23" x14ac:dyDescent="0.2">
      <c r="A32" s="223">
        <v>2</v>
      </c>
      <c r="B32" s="224" t="s">
        <v>4</v>
      </c>
      <c r="C32" s="225"/>
      <c r="D32" s="226">
        <v>2821.72</v>
      </c>
      <c r="E32" s="226">
        <v>3726.8</v>
      </c>
      <c r="F32" s="226"/>
      <c r="G32" s="226"/>
      <c r="H32" s="226"/>
      <c r="I32" s="226"/>
      <c r="J32" s="226"/>
      <c r="K32" s="226"/>
      <c r="L32" s="226"/>
      <c r="M32" s="226"/>
      <c r="N32" s="226"/>
      <c r="O32" s="226"/>
      <c r="P32" s="226"/>
      <c r="Q32" s="226"/>
      <c r="R32" s="226"/>
    </row>
    <row r="33" spans="1:18" s="16" customFormat="1" x14ac:dyDescent="0.2">
      <c r="A33" s="60">
        <v>3</v>
      </c>
      <c r="B33" s="61" t="s">
        <v>6</v>
      </c>
      <c r="C33" s="174"/>
      <c r="D33" s="59">
        <v>2821.72</v>
      </c>
      <c r="E33" s="59">
        <v>3726.8</v>
      </c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</row>
    <row r="34" spans="1:18" x14ac:dyDescent="0.2">
      <c r="A34" s="223">
        <v>4</v>
      </c>
      <c r="B34" s="224" t="s">
        <v>7</v>
      </c>
      <c r="C34" s="225">
        <v>25434.2</v>
      </c>
      <c r="D34" s="226">
        <v>28217.200000000001</v>
      </c>
      <c r="E34" s="226">
        <v>37268</v>
      </c>
      <c r="F34" s="226"/>
      <c r="G34" s="226"/>
      <c r="H34" s="226"/>
      <c r="I34" s="226"/>
      <c r="J34" s="226"/>
      <c r="K34" s="226"/>
      <c r="L34" s="226"/>
      <c r="M34" s="226"/>
      <c r="N34" s="226"/>
      <c r="O34" s="226"/>
      <c r="P34" s="226"/>
      <c r="Q34" s="226"/>
      <c r="R34" s="226"/>
    </row>
    <row r="35" spans="1:18" s="16" customFormat="1" x14ac:dyDescent="0.2">
      <c r="A35" s="76">
        <v>5</v>
      </c>
      <c r="B35" s="62" t="s">
        <v>8</v>
      </c>
      <c r="C35" s="174"/>
      <c r="D35" s="59">
        <v>2821.72</v>
      </c>
      <c r="E35" s="59">
        <v>3726.8</v>
      </c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</row>
    <row r="36" spans="1:18" x14ac:dyDescent="0.2">
      <c r="A36" s="223">
        <v>6</v>
      </c>
      <c r="B36" s="224" t="s">
        <v>9</v>
      </c>
      <c r="C36" s="225">
        <v>39639.599999999999</v>
      </c>
      <c r="D36" s="226">
        <v>21162.9</v>
      </c>
      <c r="E36" s="226">
        <v>27951</v>
      </c>
      <c r="F36" s="226"/>
      <c r="G36" s="226"/>
      <c r="H36" s="226"/>
      <c r="I36" s="226"/>
      <c r="J36" s="226"/>
      <c r="K36" s="226"/>
      <c r="L36" s="226"/>
      <c r="M36" s="226"/>
      <c r="N36" s="226"/>
      <c r="O36" s="226"/>
      <c r="P36" s="226"/>
      <c r="Q36" s="226"/>
      <c r="R36" s="226"/>
    </row>
    <row r="37" spans="1:18" s="16" customFormat="1" x14ac:dyDescent="0.2">
      <c r="A37" s="60">
        <v>7</v>
      </c>
      <c r="B37" s="63" t="s">
        <v>10</v>
      </c>
      <c r="C37" s="174"/>
      <c r="D37" s="59">
        <v>28217.200000000001</v>
      </c>
      <c r="E37" s="59">
        <v>37268</v>
      </c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</row>
    <row r="38" spans="1:18" x14ac:dyDescent="0.2">
      <c r="A38" s="223">
        <v>8</v>
      </c>
      <c r="B38" s="224" t="s">
        <v>11</v>
      </c>
      <c r="C38" s="225"/>
      <c r="D38" s="226">
        <v>14108.6</v>
      </c>
      <c r="E38" s="226">
        <v>18634</v>
      </c>
      <c r="F38" s="226"/>
      <c r="G38" s="226"/>
      <c r="H38" s="226"/>
      <c r="I38" s="226"/>
      <c r="J38" s="226"/>
      <c r="K38" s="226"/>
      <c r="L38" s="226"/>
      <c r="M38" s="226"/>
      <c r="N38" s="226"/>
      <c r="O38" s="226"/>
      <c r="P38" s="226"/>
      <c r="Q38" s="226"/>
      <c r="R38" s="226"/>
    </row>
    <row r="39" spans="1:18" s="16" customFormat="1" x14ac:dyDescent="0.2">
      <c r="A39" s="60">
        <v>9</v>
      </c>
      <c r="B39" s="63" t="s">
        <v>15</v>
      </c>
      <c r="C39" s="174">
        <v>7630.26</v>
      </c>
      <c r="D39" s="59">
        <v>8465.16</v>
      </c>
      <c r="E39" s="59">
        <v>11180.4</v>
      </c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</row>
    <row r="40" spans="1:18" x14ac:dyDescent="0.2">
      <c r="A40" s="223">
        <v>10</v>
      </c>
      <c r="B40" s="224" t="s">
        <v>12</v>
      </c>
      <c r="C40" s="225"/>
      <c r="D40" s="226">
        <v>2821.72</v>
      </c>
      <c r="E40" s="226">
        <v>3726.8</v>
      </c>
      <c r="F40" s="226"/>
      <c r="G40" s="226"/>
      <c r="H40" s="226"/>
      <c r="I40" s="226"/>
      <c r="J40" s="226"/>
      <c r="K40" s="226"/>
      <c r="L40" s="226"/>
      <c r="M40" s="226"/>
      <c r="N40" s="226"/>
      <c r="O40" s="226"/>
      <c r="P40" s="226"/>
      <c r="Q40" s="226"/>
      <c r="R40" s="226"/>
    </row>
    <row r="41" spans="1:18" s="16" customFormat="1" x14ac:dyDescent="0.2">
      <c r="A41" s="60">
        <v>11</v>
      </c>
      <c r="B41" s="63" t="s">
        <v>14</v>
      </c>
      <c r="C41" s="174">
        <v>10173.68</v>
      </c>
      <c r="D41" s="59">
        <v>11286.88</v>
      </c>
      <c r="E41" s="59">
        <v>14907.2</v>
      </c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</row>
    <row r="42" spans="1:18" x14ac:dyDescent="0.2">
      <c r="A42" s="223">
        <v>12</v>
      </c>
      <c r="B42" s="224" t="s">
        <v>78</v>
      </c>
      <c r="C42" s="225"/>
      <c r="D42" s="226"/>
      <c r="E42" s="226"/>
      <c r="F42" s="226"/>
      <c r="G42" s="226"/>
      <c r="H42" s="226"/>
      <c r="I42" s="226"/>
      <c r="J42" s="226"/>
      <c r="K42" s="226"/>
      <c r="L42" s="226"/>
      <c r="M42" s="226"/>
      <c r="N42" s="226"/>
      <c r="O42" s="226"/>
      <c r="P42" s="226"/>
      <c r="Q42" s="226"/>
      <c r="R42" s="226"/>
    </row>
    <row r="43" spans="1:18" s="16" customFormat="1" x14ac:dyDescent="0.2">
      <c r="A43" s="60">
        <v>13</v>
      </c>
      <c r="B43" s="63"/>
      <c r="C43" s="174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</row>
    <row r="44" spans="1:18" x14ac:dyDescent="0.2">
      <c r="A44" s="223">
        <v>14</v>
      </c>
      <c r="B44" s="224"/>
      <c r="C44" s="225"/>
      <c r="D44" s="226"/>
      <c r="E44" s="226"/>
      <c r="F44" s="226"/>
      <c r="G44" s="226"/>
      <c r="H44" s="226"/>
      <c r="I44" s="226"/>
      <c r="J44" s="226"/>
      <c r="K44" s="226"/>
      <c r="L44" s="226"/>
      <c r="M44" s="226"/>
      <c r="N44" s="226"/>
      <c r="O44" s="226"/>
      <c r="P44" s="226"/>
      <c r="Q44" s="226"/>
      <c r="R44" s="226"/>
    </row>
    <row r="45" spans="1:18" x14ac:dyDescent="0.2">
      <c r="A45" s="60">
        <v>15</v>
      </c>
      <c r="B45" s="63"/>
      <c r="C45" s="174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</row>
    <row r="46" spans="1:18" x14ac:dyDescent="0.2">
      <c r="A46" s="223">
        <v>16</v>
      </c>
      <c r="B46" s="224"/>
      <c r="C46" s="225"/>
      <c r="D46" s="226"/>
      <c r="E46" s="226"/>
      <c r="F46" s="226"/>
      <c r="G46" s="226"/>
      <c r="H46" s="226"/>
      <c r="I46" s="226"/>
      <c r="J46" s="226"/>
      <c r="K46" s="226"/>
      <c r="L46" s="226"/>
      <c r="M46" s="226"/>
      <c r="N46" s="226"/>
      <c r="O46" s="226"/>
      <c r="P46" s="226"/>
      <c r="Q46" s="226"/>
      <c r="R46" s="226"/>
    </row>
    <row r="47" spans="1:18" x14ac:dyDescent="0.2">
      <c r="A47" s="60"/>
      <c r="B47" s="63"/>
      <c r="C47" s="174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</row>
    <row r="48" spans="1:18" x14ac:dyDescent="0.2">
      <c r="A48" s="220"/>
      <c r="B48" s="221"/>
      <c r="C48" s="222"/>
      <c r="D48" s="222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</row>
    <row r="49" spans="1:19" ht="13.5" thickBot="1" x14ac:dyDescent="0.25">
      <c r="A49" s="60"/>
      <c r="B49" s="63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</row>
    <row r="50" spans="1:19" ht="13.5" thickBot="1" x14ac:dyDescent="0.25">
      <c r="B50" s="26"/>
      <c r="C50" s="228">
        <f>SUM(C31:C49)</f>
        <v>88163.01999999999</v>
      </c>
      <c r="D50" s="229">
        <f>SUM(D31:D49)</f>
        <v>125566.54000000002</v>
      </c>
      <c r="E50" s="229">
        <f t="shared" ref="E50:Q50" si="0">SUM(E31:E49)</f>
        <v>165842.6</v>
      </c>
      <c r="F50" s="229">
        <f t="shared" si="0"/>
        <v>0</v>
      </c>
      <c r="G50" s="229">
        <f t="shared" si="0"/>
        <v>0</v>
      </c>
      <c r="H50" s="229">
        <f t="shared" si="0"/>
        <v>0</v>
      </c>
      <c r="I50" s="229">
        <f t="shared" si="0"/>
        <v>0</v>
      </c>
      <c r="J50" s="229">
        <f t="shared" si="0"/>
        <v>0</v>
      </c>
      <c r="K50" s="229">
        <f t="shared" si="0"/>
        <v>0</v>
      </c>
      <c r="L50" s="229">
        <f t="shared" si="0"/>
        <v>0</v>
      </c>
      <c r="M50" s="229">
        <f t="shared" si="0"/>
        <v>0</v>
      </c>
      <c r="N50" s="229">
        <f t="shared" si="0"/>
        <v>0</v>
      </c>
      <c r="O50" s="229">
        <f t="shared" si="0"/>
        <v>0</v>
      </c>
      <c r="P50" s="229">
        <f t="shared" si="0"/>
        <v>0</v>
      </c>
      <c r="Q50" s="229">
        <f t="shared" si="0"/>
        <v>0</v>
      </c>
      <c r="R50" s="229">
        <f>SUM(R31:R49)</f>
        <v>0</v>
      </c>
      <c r="S50" s="230">
        <f>SUM(C50:R50)</f>
        <v>379572.16000000003</v>
      </c>
    </row>
    <row r="51" spans="1:19" x14ac:dyDescent="0.2">
      <c r="B51" s="26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</row>
    <row r="52" spans="1:19" hidden="1" x14ac:dyDescent="0.2">
      <c r="B52" s="26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</row>
    <row r="53" spans="1:19" hidden="1" x14ac:dyDescent="0.2">
      <c r="B53" s="26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</row>
    <row r="54" spans="1:19" ht="13.5" hidden="1" thickBot="1" x14ac:dyDescent="0.25">
      <c r="C54" s="16"/>
      <c r="D54" s="16"/>
      <c r="E54" s="16"/>
      <c r="F54" s="46"/>
      <c r="G54" s="46"/>
      <c r="H54" s="36"/>
      <c r="J54" s="14"/>
      <c r="K54" s="14"/>
      <c r="L54" s="14"/>
      <c r="M54" s="14"/>
      <c r="N54" s="14"/>
      <c r="O54" s="1"/>
    </row>
    <row r="55" spans="1:19" hidden="1" x14ac:dyDescent="0.2">
      <c r="B55" s="64" t="s">
        <v>21</v>
      </c>
      <c r="C55" s="278" t="s">
        <v>76</v>
      </c>
      <c r="D55" s="280" t="s">
        <v>77</v>
      </c>
      <c r="E55" s="278" t="s">
        <v>82</v>
      </c>
      <c r="F55" s="280" t="s">
        <v>83</v>
      </c>
      <c r="G55" s="47"/>
      <c r="H55" s="38"/>
      <c r="K55" s="14"/>
      <c r="L55" s="14"/>
      <c r="M55" s="14"/>
      <c r="N55" s="14"/>
      <c r="O55" s="1"/>
    </row>
    <row r="56" spans="1:19" ht="13.5" hidden="1" thickBot="1" x14ac:dyDescent="0.25">
      <c r="B56" s="65" t="s">
        <v>18</v>
      </c>
      <c r="C56" s="279"/>
      <c r="D56" s="281"/>
      <c r="E56" s="279"/>
      <c r="F56" s="281"/>
      <c r="G56" s="48"/>
      <c r="H56" s="39"/>
      <c r="K56" s="14"/>
      <c r="L56" s="14"/>
      <c r="M56" s="39"/>
      <c r="N56" s="14"/>
      <c r="O56" s="14"/>
    </row>
    <row r="57" spans="1:19" hidden="1" x14ac:dyDescent="0.2">
      <c r="A57" s="32">
        <v>1</v>
      </c>
      <c r="B57" s="203" t="s">
        <v>22</v>
      </c>
      <c r="C57" s="204"/>
      <c r="D57" s="205"/>
      <c r="E57" s="204"/>
      <c r="F57" s="206"/>
      <c r="G57" s="46"/>
      <c r="H57" s="36"/>
    </row>
    <row r="58" spans="1:19" hidden="1" x14ac:dyDescent="0.2">
      <c r="A58" s="32">
        <v>2</v>
      </c>
      <c r="B58" s="203"/>
      <c r="C58" s="204"/>
      <c r="D58" s="205"/>
      <c r="E58" s="204"/>
      <c r="F58" s="206"/>
      <c r="G58" s="46"/>
      <c r="H58" s="36"/>
    </row>
    <row r="59" spans="1:19" hidden="1" x14ac:dyDescent="0.2">
      <c r="A59" s="32">
        <v>3</v>
      </c>
      <c r="B59" s="203"/>
      <c r="C59" s="204"/>
      <c r="D59" s="205"/>
      <c r="E59" s="204"/>
      <c r="F59" s="206"/>
      <c r="G59" s="49"/>
      <c r="H59" s="37"/>
      <c r="K59" s="12"/>
      <c r="L59" s="12"/>
      <c r="M59" s="12"/>
      <c r="N59" s="12"/>
      <c r="O59" s="13"/>
    </row>
    <row r="60" spans="1:19" hidden="1" x14ac:dyDescent="0.2">
      <c r="A60" s="32">
        <v>4</v>
      </c>
      <c r="B60" s="203"/>
      <c r="C60" s="204"/>
      <c r="D60" s="205"/>
      <c r="E60" s="204"/>
      <c r="F60" s="206"/>
      <c r="G60" s="49"/>
      <c r="H60" s="37"/>
      <c r="K60" s="12"/>
      <c r="L60" s="12"/>
      <c r="M60" s="12"/>
      <c r="N60" s="12"/>
      <c r="O60" s="13"/>
    </row>
    <row r="61" spans="1:19" hidden="1" x14ac:dyDescent="0.2">
      <c r="B61" s="81"/>
      <c r="C61" s="82"/>
      <c r="D61" s="83"/>
      <c r="E61" s="82"/>
      <c r="F61" s="83"/>
      <c r="G61" s="49"/>
      <c r="H61" s="37"/>
      <c r="K61" s="12"/>
      <c r="L61" s="12"/>
      <c r="M61" s="12"/>
      <c r="N61" s="12"/>
      <c r="O61" s="13"/>
    </row>
    <row r="62" spans="1:19" ht="13.5" hidden="1" thickBot="1" x14ac:dyDescent="0.25">
      <c r="B62" s="40"/>
      <c r="C62" s="50"/>
      <c r="D62" s="50"/>
      <c r="E62" s="51"/>
      <c r="F62" s="51"/>
      <c r="G62" s="51"/>
      <c r="H62" s="41"/>
      <c r="K62" s="12"/>
      <c r="L62" s="12"/>
      <c r="M62" s="12"/>
      <c r="N62" s="12"/>
      <c r="O62" s="13"/>
    </row>
    <row r="63" spans="1:19" hidden="1" x14ac:dyDescent="0.2">
      <c r="B63" s="36"/>
      <c r="C63" s="46"/>
      <c r="D63" s="46"/>
      <c r="E63" s="49"/>
      <c r="F63" s="49"/>
      <c r="G63" s="49"/>
      <c r="H63" s="37"/>
      <c r="K63" s="12"/>
      <c r="L63" s="12"/>
      <c r="M63" s="12"/>
      <c r="N63" s="12"/>
      <c r="O63" s="13"/>
    </row>
    <row r="64" spans="1:19" x14ac:dyDescent="0.2">
      <c r="B64" s="36"/>
      <c r="C64" s="46"/>
      <c r="D64" s="46"/>
      <c r="E64" s="49"/>
      <c r="F64" s="49"/>
      <c r="G64" s="49"/>
      <c r="H64" s="37"/>
      <c r="K64" s="12"/>
      <c r="L64" s="12"/>
      <c r="M64" s="12"/>
      <c r="N64" s="12"/>
      <c r="O64" s="13"/>
    </row>
    <row r="65" spans="1:19" ht="15" x14ac:dyDescent="0.25">
      <c r="A65" s="149"/>
      <c r="B65" s="150" t="s">
        <v>23</v>
      </c>
      <c r="C65" s="151"/>
      <c r="D65" s="151"/>
      <c r="E65" s="151"/>
      <c r="F65" s="151"/>
      <c r="G65" s="151"/>
      <c r="H65" s="151"/>
      <c r="I65" s="151"/>
      <c r="J65" s="151"/>
      <c r="K65" s="151"/>
      <c r="L65" s="151"/>
      <c r="M65" s="151"/>
      <c r="N65" s="151"/>
      <c r="O65" s="151"/>
      <c r="P65" s="151"/>
      <c r="Q65" s="151"/>
      <c r="R65" s="151"/>
      <c r="S65" s="274" t="s">
        <v>24</v>
      </c>
    </row>
    <row r="66" spans="1:19" ht="15" x14ac:dyDescent="0.25">
      <c r="A66" s="152"/>
      <c r="B66" s="153"/>
      <c r="C66" s="154"/>
      <c r="D66" s="154"/>
      <c r="E66" s="154"/>
      <c r="F66" s="154"/>
      <c r="G66" s="154"/>
      <c r="H66" s="154"/>
      <c r="I66" s="154"/>
      <c r="J66" s="154"/>
      <c r="K66" s="154"/>
      <c r="L66" s="154"/>
      <c r="M66" s="154"/>
      <c r="N66" s="154"/>
      <c r="O66" s="154"/>
      <c r="P66" s="154"/>
      <c r="Q66" s="154"/>
      <c r="R66" s="154"/>
      <c r="S66" s="275"/>
    </row>
    <row r="67" spans="1:19" x14ac:dyDescent="0.2">
      <c r="B67" s="63"/>
      <c r="C67" s="42">
        <v>44768</v>
      </c>
      <c r="D67" s="42">
        <v>44791</v>
      </c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74"/>
    </row>
    <row r="68" spans="1:19" s="27" customFormat="1" x14ac:dyDescent="0.2">
      <c r="A68" s="32">
        <v>1</v>
      </c>
      <c r="B68" s="73" t="str">
        <f>B31</f>
        <v>COOP BATAN DE OBRAS Y SERV PCOS LTDA</v>
      </c>
      <c r="C68" s="66">
        <v>2821.72</v>
      </c>
      <c r="D68" s="43">
        <v>3726.8</v>
      </c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4">
        <f>SUM(C68:R68)</f>
        <v>6548.52</v>
      </c>
    </row>
    <row r="69" spans="1:19" x14ac:dyDescent="0.2">
      <c r="A69" s="67"/>
      <c r="B69" s="68"/>
      <c r="C69" s="69">
        <v>44769</v>
      </c>
      <c r="D69" s="69">
        <v>44792</v>
      </c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70"/>
      <c r="S69" s="77"/>
    </row>
    <row r="70" spans="1:19" s="27" customFormat="1" x14ac:dyDescent="0.2">
      <c r="A70" s="67">
        <v>2</v>
      </c>
      <c r="B70" s="71" t="str">
        <f>B32</f>
        <v>COOPDEPROVDEELECYO.SERV.PCOSLDA CAMET</v>
      </c>
      <c r="C70" s="72">
        <v>2821.72</v>
      </c>
      <c r="D70" s="70">
        <v>3726.8</v>
      </c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8">
        <f>SUM(C70:R70)</f>
        <v>6548.52</v>
      </c>
    </row>
    <row r="71" spans="1:19" x14ac:dyDescent="0.2">
      <c r="B71" s="63"/>
      <c r="C71" s="42">
        <v>44769</v>
      </c>
      <c r="D71" s="42">
        <v>44796</v>
      </c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74"/>
    </row>
    <row r="72" spans="1:19" s="27" customFormat="1" x14ac:dyDescent="0.2">
      <c r="A72" s="32">
        <v>3</v>
      </c>
      <c r="B72" s="213" t="str">
        <f>B33</f>
        <v>COOPERATIVA DE PROVISIÓN DE ELEC, SERVICIOS PCOS, VIVIENDA Y CRÉDITO DE MAR DEL PLATA LTDA</v>
      </c>
      <c r="C72" s="66">
        <v>2821.72</v>
      </c>
      <c r="D72" s="43">
        <v>3726.8</v>
      </c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4">
        <f>SUM(C72:R72)</f>
        <v>6548.52</v>
      </c>
    </row>
    <row r="73" spans="1:19" x14ac:dyDescent="0.2">
      <c r="A73" s="67"/>
      <c r="B73" s="68"/>
      <c r="C73" s="69">
        <v>44755</v>
      </c>
      <c r="D73" s="69">
        <v>44604</v>
      </c>
      <c r="E73" s="69">
        <v>44798</v>
      </c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70"/>
      <c r="S73" s="77"/>
    </row>
    <row r="74" spans="1:19" s="27" customFormat="1" x14ac:dyDescent="0.2">
      <c r="A74" s="67">
        <v>4</v>
      </c>
      <c r="B74" s="71" t="str">
        <f>B34</f>
        <v>COOPERATIVA TELEFÓNICA DE PINAMAR LTDA (TELPIN)</v>
      </c>
      <c r="C74" s="72">
        <v>25434.2</v>
      </c>
      <c r="D74" s="70">
        <v>28217.200000000001</v>
      </c>
      <c r="E74" s="70">
        <v>37268</v>
      </c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8">
        <f>SUM(C74:R74)</f>
        <v>90919.4</v>
      </c>
    </row>
    <row r="75" spans="1:19" x14ac:dyDescent="0.2">
      <c r="B75" s="63"/>
      <c r="C75" s="42">
        <v>44769</v>
      </c>
      <c r="D75" s="42">
        <v>44797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74"/>
    </row>
    <row r="76" spans="1:19" s="27" customFormat="1" x14ac:dyDescent="0.2">
      <c r="A76" s="32">
        <v>5</v>
      </c>
      <c r="B76" s="73" t="str">
        <f>B35</f>
        <v>COOTELSER LTDA - COOP TELEF Y OTROS SERV STA CLARA DEL MAR</v>
      </c>
      <c r="C76" s="66">
        <v>2821.72</v>
      </c>
      <c r="D76" s="43">
        <v>3726.8</v>
      </c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4">
        <f>SUM(C76:R76)</f>
        <v>6548.52</v>
      </c>
    </row>
    <row r="77" spans="1:19" x14ac:dyDescent="0.2">
      <c r="A77" s="67"/>
      <c r="B77" s="68"/>
      <c r="C77" s="69">
        <v>44757</v>
      </c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70"/>
      <c r="S77" s="77"/>
    </row>
    <row r="78" spans="1:19" s="27" customFormat="1" x14ac:dyDescent="0.2">
      <c r="A78" s="67">
        <v>6</v>
      </c>
      <c r="B78" s="71" t="str">
        <f>B36</f>
        <v>COPETEL -COOP. TELEF. CARLOS TEJEDOR DE PROVISION DE SERV. PUBLICOS, VIVIENDA, PROV. Y CONS. LTDA</v>
      </c>
      <c r="C78" s="72">
        <v>39639.599999999999</v>
      </c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8">
        <f>SUM(C78:R78)</f>
        <v>39639.599999999999</v>
      </c>
    </row>
    <row r="79" spans="1:19" x14ac:dyDescent="0.2">
      <c r="B79" s="63"/>
      <c r="C79" s="42">
        <v>44769</v>
      </c>
      <c r="D79" s="42">
        <v>44797</v>
      </c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74"/>
    </row>
    <row r="80" spans="1:19" s="27" customFormat="1" x14ac:dyDescent="0.2">
      <c r="A80" s="32">
        <v>7</v>
      </c>
      <c r="B80" s="73" t="str">
        <f>B37</f>
        <v>COTEL LTDA</v>
      </c>
      <c r="C80" s="66">
        <v>28217.200000000001</v>
      </c>
      <c r="D80" s="43">
        <v>37268</v>
      </c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4">
        <f>SUM(C80:R80)</f>
        <v>65485.2</v>
      </c>
    </row>
    <row r="81" spans="1:19" x14ac:dyDescent="0.2">
      <c r="A81" s="67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70"/>
      <c r="S81" s="77"/>
    </row>
    <row r="82" spans="1:19" s="27" customFormat="1" x14ac:dyDescent="0.2">
      <c r="A82" s="67">
        <v>8</v>
      </c>
      <c r="B82" s="71" t="str">
        <f>B38</f>
        <v>CYBERWAVE S.A.</v>
      </c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8">
        <f>SUM(C82:R82)</f>
        <v>0</v>
      </c>
    </row>
    <row r="83" spans="1:19" x14ac:dyDescent="0.2">
      <c r="B83" s="63"/>
      <c r="C83" s="42">
        <v>44771</v>
      </c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74"/>
    </row>
    <row r="84" spans="1:19" s="27" customFormat="1" x14ac:dyDescent="0.2">
      <c r="A84" s="32">
        <v>9</v>
      </c>
      <c r="B84" s="73" t="str">
        <f>B39</f>
        <v>RURALINK COMUNICATION SA   (Siternet SRL (BAJA)</v>
      </c>
      <c r="C84" s="66">
        <v>16095.42</v>
      </c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4">
        <f>SUM(C84:R84)</f>
        <v>16095.42</v>
      </c>
    </row>
    <row r="85" spans="1:19" x14ac:dyDescent="0.2">
      <c r="A85" s="67"/>
      <c r="B85" s="68"/>
      <c r="C85" s="69">
        <v>44769</v>
      </c>
      <c r="D85" s="69">
        <v>44797</v>
      </c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70"/>
      <c r="S85" s="77"/>
    </row>
    <row r="86" spans="1:19" s="27" customFormat="1" x14ac:dyDescent="0.2">
      <c r="A86" s="67">
        <v>10</v>
      </c>
      <c r="B86" s="71" t="str">
        <f>B40</f>
        <v>SILICA NETWORK S.A.</v>
      </c>
      <c r="C86" s="72">
        <v>2821.72</v>
      </c>
      <c r="D86" s="70">
        <v>3726.8</v>
      </c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8">
        <f>SUM(C86:R86)</f>
        <v>6548.52</v>
      </c>
    </row>
    <row r="87" spans="1:19" x14ac:dyDescent="0.2">
      <c r="B87" s="63"/>
      <c r="C87" s="42">
        <v>44755</v>
      </c>
      <c r="D87" s="42">
        <v>44764</v>
      </c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74"/>
    </row>
    <row r="88" spans="1:19" s="27" customFormat="1" x14ac:dyDescent="0.2">
      <c r="A88" s="32">
        <v>11</v>
      </c>
      <c r="B88" s="73" t="str">
        <f>B41</f>
        <v>TELMEX ARGENTINA SA</v>
      </c>
      <c r="C88" s="66">
        <v>10173.68</v>
      </c>
      <c r="D88" s="43">
        <v>11286.88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4">
        <f>SUM(C88:R88)</f>
        <v>21460.559999999998</v>
      </c>
    </row>
    <row r="89" spans="1:19" x14ac:dyDescent="0.2">
      <c r="A89" s="67"/>
      <c r="B89" s="68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70"/>
      <c r="S89" s="77"/>
    </row>
    <row r="90" spans="1:19" s="27" customFormat="1" x14ac:dyDescent="0.2">
      <c r="A90" s="67">
        <v>12</v>
      </c>
      <c r="B90" s="71" t="str">
        <f>B42</f>
        <v>UNION DEL SUD COOPERATIVA DE OBRAS Y SERVICIOS PUBLICOS Y CONSUMO LIMITADA (suspendido)</v>
      </c>
      <c r="C90" s="72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  <c r="P90" s="70"/>
      <c r="Q90" s="70"/>
      <c r="R90" s="70"/>
      <c r="S90" s="78">
        <f>SUM(C90:R90)</f>
        <v>0</v>
      </c>
    </row>
    <row r="91" spans="1:19" x14ac:dyDescent="0.2">
      <c r="B91" s="63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74"/>
    </row>
    <row r="92" spans="1:19" s="27" customFormat="1" x14ac:dyDescent="0.2">
      <c r="A92" s="32">
        <v>13</v>
      </c>
      <c r="B92" s="73"/>
      <c r="C92" s="66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4">
        <f>SUM(C92:R92)</f>
        <v>0</v>
      </c>
    </row>
    <row r="93" spans="1:19" x14ac:dyDescent="0.2">
      <c r="A93" s="67"/>
      <c r="B93" s="68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70"/>
      <c r="S93" s="77"/>
    </row>
    <row r="94" spans="1:19" s="27" customFormat="1" x14ac:dyDescent="0.2">
      <c r="A94" s="67">
        <v>14</v>
      </c>
      <c r="B94" s="71"/>
      <c r="C94" s="72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8">
        <f>SUM(C94:R94)</f>
        <v>0</v>
      </c>
    </row>
    <row r="95" spans="1:19" x14ac:dyDescent="0.2">
      <c r="B95" s="63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74"/>
    </row>
    <row r="96" spans="1:19" s="27" customFormat="1" x14ac:dyDescent="0.2">
      <c r="A96" s="32">
        <v>15</v>
      </c>
      <c r="B96" s="73"/>
      <c r="C96" s="66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4">
        <f>SUM(C96:R96)</f>
        <v>0</v>
      </c>
    </row>
    <row r="97" spans="1:21" x14ac:dyDescent="0.2">
      <c r="A97" s="67"/>
      <c r="B97" s="68"/>
      <c r="C97" s="69"/>
      <c r="D97" s="69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70"/>
      <c r="S97" s="77"/>
    </row>
    <row r="98" spans="1:21" s="27" customFormat="1" x14ac:dyDescent="0.2">
      <c r="A98" s="67">
        <v>16</v>
      </c>
      <c r="B98" s="71"/>
      <c r="C98" s="72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  <c r="P98" s="70"/>
      <c r="Q98" s="70"/>
      <c r="R98" s="70"/>
      <c r="S98" s="78">
        <f>SUM(C98:R98)</f>
        <v>0</v>
      </c>
    </row>
    <row r="99" spans="1:21" x14ac:dyDescent="0.2">
      <c r="B99" s="63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74"/>
    </row>
    <row r="100" spans="1:21" s="27" customFormat="1" x14ac:dyDescent="0.2">
      <c r="A100" s="32">
        <v>17</v>
      </c>
      <c r="B100" s="73"/>
      <c r="C100" s="66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4">
        <f>SUM(C100:R100)</f>
        <v>0</v>
      </c>
    </row>
    <row r="101" spans="1:21" x14ac:dyDescent="0.2">
      <c r="A101" s="231"/>
      <c r="B101" s="232"/>
      <c r="C101" s="233"/>
      <c r="D101" s="233"/>
      <c r="E101" s="233"/>
      <c r="F101" s="233"/>
      <c r="G101" s="233"/>
      <c r="H101" s="233"/>
      <c r="I101" s="233"/>
      <c r="J101" s="233"/>
      <c r="K101" s="233"/>
      <c r="L101" s="234"/>
      <c r="M101" s="234"/>
      <c r="N101" s="234"/>
      <c r="O101" s="234"/>
      <c r="P101" s="234"/>
      <c r="Q101" s="234"/>
      <c r="R101" s="234"/>
      <c r="S101" s="235"/>
    </row>
    <row r="102" spans="1:21" s="27" customFormat="1" x14ac:dyDescent="0.2">
      <c r="A102" s="231">
        <v>1</v>
      </c>
      <c r="B102" s="236"/>
      <c r="C102" s="237"/>
      <c r="D102" s="238"/>
      <c r="E102" s="238"/>
      <c r="F102" s="238"/>
      <c r="G102" s="238"/>
      <c r="H102" s="238"/>
      <c r="I102" s="238"/>
      <c r="J102" s="238"/>
      <c r="K102" s="238"/>
      <c r="L102" s="238"/>
      <c r="M102" s="238"/>
      <c r="N102" s="238"/>
      <c r="O102" s="238"/>
      <c r="P102" s="238"/>
      <c r="Q102" s="238"/>
      <c r="R102" s="238"/>
      <c r="S102" s="239">
        <f>SUM(C102:R102)</f>
        <v>0</v>
      </c>
    </row>
    <row r="103" spans="1:21" x14ac:dyDescent="0.2">
      <c r="B103" s="63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74"/>
    </row>
    <row r="104" spans="1:21" s="27" customFormat="1" ht="13.5" thickBot="1" x14ac:dyDescent="0.25">
      <c r="A104" s="32"/>
      <c r="B104" s="73"/>
      <c r="C104" s="66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4">
        <f>SUM(C104:R104)</f>
        <v>0</v>
      </c>
    </row>
    <row r="105" spans="1:21" ht="13.5" thickBot="1" x14ac:dyDescent="0.25">
      <c r="S105" s="79">
        <f>SUM(S67:S102)</f>
        <v>266342.77999999997</v>
      </c>
      <c r="T105">
        <f>Grafico!B19</f>
        <v>266342.78000000003</v>
      </c>
      <c r="U105" s="27">
        <f>S105-T105</f>
        <v>0</v>
      </c>
    </row>
  </sheetData>
  <sortState xmlns:xlrd2="http://schemas.microsoft.com/office/spreadsheetml/2017/richdata2" ref="E7:E18">
    <sortCondition ref="E7:E18"/>
  </sortState>
  <mergeCells count="9">
    <mergeCell ref="A5:B5"/>
    <mergeCell ref="A29:B29"/>
    <mergeCell ref="A30:B30"/>
    <mergeCell ref="S65:S66"/>
    <mergeCell ref="C29:C30"/>
    <mergeCell ref="C55:C56"/>
    <mergeCell ref="D55:D56"/>
    <mergeCell ref="E55:E56"/>
    <mergeCell ref="F55:F56"/>
  </mergeCells>
  <phoneticPr fontId="10" type="noConversion"/>
  <pageMargins left="0.74803149606299213" right="0.74803149606299213" top="0.98425196850393704" bottom="0.98425196850393704" header="0" footer="0"/>
  <pageSetup orientation="landscape" r:id="rId1"/>
  <headerFooter alignWithMargins="0"/>
  <ignoredErrors>
    <ignoredError sqref="B90 B86 B82 B78 B74 B70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AB764"/>
  <sheetViews>
    <sheetView zoomScaleNormal="100" workbookViewId="0">
      <pane ySplit="1" topLeftCell="A17" activePane="bottomLeft" state="frozen"/>
      <selection activeCell="D1" sqref="D1"/>
      <selection pane="bottomLeft" activeCell="C29" sqref="C29"/>
    </sheetView>
  </sheetViews>
  <sheetFormatPr baseColWidth="10" defaultColWidth="9.140625" defaultRowHeight="15" x14ac:dyDescent="0.2"/>
  <cols>
    <col min="1" max="1" width="12.5703125" style="10" bestFit="1" customWidth="1"/>
    <col min="2" max="2" width="45.85546875" style="11" bestFit="1" customWidth="1"/>
    <col min="3" max="3" width="17.28515625" style="2" bestFit="1" customWidth="1"/>
    <col min="4" max="4" width="13.140625" style="2" customWidth="1"/>
    <col min="5" max="5" width="15.5703125" style="55" customWidth="1"/>
    <col min="6" max="14" width="14.7109375" customWidth="1"/>
    <col min="15" max="19" width="23.42578125" customWidth="1"/>
    <col min="20" max="20" width="19.85546875" customWidth="1"/>
    <col min="21" max="21" width="19.7109375" customWidth="1"/>
    <col min="22" max="22" width="28.140625" customWidth="1"/>
    <col min="23" max="25" width="24.7109375" bestFit="1" customWidth="1"/>
    <col min="26" max="26" width="21.85546875" bestFit="1" customWidth="1"/>
    <col min="27" max="27" width="21.7109375" bestFit="1" customWidth="1"/>
    <col min="28" max="28" width="29.42578125" bestFit="1" customWidth="1"/>
    <col min="29" max="256" width="11.42578125" customWidth="1"/>
  </cols>
  <sheetData>
    <row r="1" spans="1:28" ht="87" customHeight="1" thickBot="1" x14ac:dyDescent="0.3">
      <c r="A1" s="193" t="s">
        <v>25</v>
      </c>
      <c r="B1" s="194" t="s">
        <v>18</v>
      </c>
      <c r="C1" s="195" t="s">
        <v>26</v>
      </c>
      <c r="D1" s="196" t="s">
        <v>27</v>
      </c>
      <c r="E1" s="197" t="s">
        <v>28</v>
      </c>
      <c r="F1" s="57"/>
      <c r="G1" s="163" t="s">
        <v>29</v>
      </c>
      <c r="H1" s="164" t="s">
        <v>27</v>
      </c>
      <c r="I1" s="165" t="s">
        <v>29</v>
      </c>
      <c r="J1" s="166" t="s">
        <v>27</v>
      </c>
      <c r="K1" s="240" t="s">
        <v>29</v>
      </c>
      <c r="L1" s="241" t="s">
        <v>27</v>
      </c>
      <c r="M1" s="242" t="s">
        <v>29</v>
      </c>
      <c r="N1" s="243" t="s">
        <v>27</v>
      </c>
    </row>
    <row r="2" spans="1:28" x14ac:dyDescent="0.3">
      <c r="A2" s="159" t="s">
        <v>84</v>
      </c>
      <c r="B2" s="160"/>
      <c r="C2" s="161">
        <v>69835.950165288756</v>
      </c>
      <c r="D2" s="162"/>
      <c r="E2" s="161">
        <f>C2</f>
        <v>69835.950165288756</v>
      </c>
      <c r="F2" s="57"/>
      <c r="G2" s="167">
        <v>825</v>
      </c>
      <c r="H2" s="168"/>
      <c r="I2" s="169">
        <v>0</v>
      </c>
      <c r="J2" s="170"/>
      <c r="K2" s="171">
        <v>3000</v>
      </c>
      <c r="L2" s="172"/>
      <c r="M2" s="167">
        <v>0</v>
      </c>
      <c r="N2" s="173"/>
    </row>
    <row r="3" spans="1:28" s="56" customFormat="1" ht="17.25" x14ac:dyDescent="0.35">
      <c r="A3" s="84"/>
      <c r="B3" s="84"/>
      <c r="C3" s="85"/>
      <c r="D3" s="86"/>
      <c r="E3" s="87"/>
      <c r="F3" s="57"/>
      <c r="G3" s="88"/>
      <c r="H3" s="89"/>
      <c r="I3" s="90"/>
      <c r="J3" s="91"/>
      <c r="K3" s="131"/>
      <c r="L3" s="132"/>
      <c r="M3" s="88"/>
      <c r="N3" s="92"/>
    </row>
    <row r="4" spans="1:28" s="3" customFormat="1" x14ac:dyDescent="0.3">
      <c r="A4" s="9"/>
      <c r="B4" s="114" t="s">
        <v>85</v>
      </c>
      <c r="C4" s="17"/>
      <c r="D4" s="45">
        <v>32129</v>
      </c>
      <c r="E4" s="264">
        <f>+E2+C4-D4</f>
        <v>37706.950165288756</v>
      </c>
      <c r="F4" s="57"/>
      <c r="G4" s="93"/>
      <c r="H4" s="94"/>
      <c r="I4" s="95"/>
      <c r="J4" s="96"/>
      <c r="K4" s="133"/>
      <c r="L4" s="134"/>
      <c r="M4" s="244"/>
      <c r="N4" s="245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</row>
    <row r="5" spans="1:28" s="3" customFormat="1" x14ac:dyDescent="0.3">
      <c r="A5" s="9"/>
      <c r="B5" s="115" t="s">
        <v>86</v>
      </c>
      <c r="C5" s="17"/>
      <c r="D5" s="45">
        <v>71645</v>
      </c>
      <c r="E5" s="264">
        <f>+E4+C5-D5</f>
        <v>-33938.049834711244</v>
      </c>
      <c r="F5" s="57"/>
      <c r="G5" s="93"/>
      <c r="H5" s="94"/>
      <c r="I5" s="95"/>
      <c r="J5" s="96"/>
      <c r="K5" s="133"/>
      <c r="L5" s="134"/>
      <c r="M5" s="244"/>
      <c r="N5" s="245"/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28" s="3" customFormat="1" x14ac:dyDescent="0.3">
      <c r="A6" s="261">
        <v>44755</v>
      </c>
      <c r="B6" s="262" t="s">
        <v>87</v>
      </c>
      <c r="C6" s="263">
        <v>25434.2</v>
      </c>
      <c r="D6" s="263"/>
      <c r="E6" s="264">
        <f t="shared" ref="E6:E71" si="0">+E5+C6-D6</f>
        <v>-8503.8498347112436</v>
      </c>
      <c r="F6" s="57"/>
      <c r="G6" s="93"/>
      <c r="H6" s="94"/>
      <c r="I6" s="95"/>
      <c r="J6" s="96"/>
      <c r="K6" s="133"/>
      <c r="L6" s="134"/>
      <c r="M6" s="244"/>
      <c r="N6" s="245"/>
      <c r="O6"/>
      <c r="P6"/>
      <c r="Q6"/>
      <c r="R6"/>
      <c r="S6"/>
      <c r="T6"/>
      <c r="U6"/>
      <c r="V6"/>
      <c r="W6"/>
      <c r="X6"/>
      <c r="Y6"/>
      <c r="Z6"/>
      <c r="AA6"/>
      <c r="AB6"/>
    </row>
    <row r="7" spans="1:28" s="3" customFormat="1" x14ac:dyDescent="0.3">
      <c r="A7" s="261">
        <v>44755</v>
      </c>
      <c r="B7" s="262" t="s">
        <v>30</v>
      </c>
      <c r="C7" s="263">
        <v>10173.68</v>
      </c>
      <c r="D7" s="263"/>
      <c r="E7" s="264">
        <f t="shared" si="0"/>
        <v>1669.8301652887567</v>
      </c>
      <c r="F7" s="57"/>
      <c r="G7" s="93"/>
      <c r="H7" s="94"/>
      <c r="I7" s="95"/>
      <c r="J7" s="96"/>
      <c r="K7" s="133"/>
      <c r="L7" s="134"/>
      <c r="M7" s="244"/>
      <c r="N7" s="245"/>
      <c r="O7"/>
      <c r="P7"/>
      <c r="Q7"/>
      <c r="R7"/>
      <c r="S7"/>
      <c r="T7"/>
      <c r="U7"/>
      <c r="V7"/>
      <c r="W7"/>
      <c r="X7"/>
      <c r="Y7"/>
      <c r="Z7"/>
      <c r="AA7"/>
      <c r="AB7"/>
    </row>
    <row r="8" spans="1:28" s="3" customFormat="1" x14ac:dyDescent="0.3">
      <c r="A8" s="261">
        <v>44757</v>
      </c>
      <c r="B8" s="262" t="s">
        <v>88</v>
      </c>
      <c r="C8" s="263">
        <v>39639.599999999999</v>
      </c>
      <c r="D8" s="263"/>
      <c r="E8" s="264">
        <f t="shared" si="0"/>
        <v>41309.430165288752</v>
      </c>
      <c r="F8" s="57"/>
      <c r="G8" s="93"/>
      <c r="H8" s="94"/>
      <c r="I8" s="95"/>
      <c r="J8" s="96"/>
      <c r="K8" s="133"/>
      <c r="L8" s="134"/>
      <c r="M8" s="244"/>
      <c r="N8" s="245"/>
      <c r="O8"/>
      <c r="P8"/>
      <c r="Q8"/>
      <c r="R8"/>
      <c r="S8"/>
      <c r="T8"/>
      <c r="U8"/>
      <c r="V8"/>
      <c r="W8"/>
      <c r="X8"/>
      <c r="Y8"/>
      <c r="Z8"/>
      <c r="AA8"/>
      <c r="AB8"/>
    </row>
    <row r="9" spans="1:28" s="3" customFormat="1" x14ac:dyDescent="0.3">
      <c r="A9" s="261">
        <v>44764</v>
      </c>
      <c r="B9" s="262" t="s">
        <v>30</v>
      </c>
      <c r="C9" s="263">
        <v>11286.88</v>
      </c>
      <c r="D9" s="263"/>
      <c r="E9" s="264">
        <f t="shared" si="0"/>
        <v>52596.310165288749</v>
      </c>
      <c r="F9" s="16"/>
      <c r="G9" s="93"/>
      <c r="H9" s="94"/>
      <c r="I9" s="95"/>
      <c r="J9" s="96"/>
      <c r="K9" s="133"/>
      <c r="L9" s="134"/>
      <c r="M9" s="244"/>
      <c r="N9" s="245"/>
      <c r="O9"/>
      <c r="P9"/>
      <c r="Q9"/>
      <c r="R9"/>
      <c r="S9"/>
      <c r="T9"/>
      <c r="U9"/>
      <c r="V9"/>
      <c r="W9"/>
      <c r="X9"/>
      <c r="Y9"/>
      <c r="Z9"/>
      <c r="AA9"/>
      <c r="AB9"/>
    </row>
    <row r="10" spans="1:28" s="3" customFormat="1" x14ac:dyDescent="0.3">
      <c r="A10" s="261">
        <v>44768</v>
      </c>
      <c r="B10" s="262" t="s">
        <v>89</v>
      </c>
      <c r="C10" s="263">
        <v>2821.72</v>
      </c>
      <c r="D10" s="263"/>
      <c r="E10" s="264">
        <f t="shared" si="0"/>
        <v>55418.03016528875</v>
      </c>
      <c r="F10" s="16"/>
      <c r="G10" s="93"/>
      <c r="H10" s="94"/>
      <c r="I10" s="95"/>
      <c r="J10" s="96"/>
      <c r="K10" s="133"/>
      <c r="L10" s="134"/>
      <c r="M10" s="244"/>
      <c r="N10" s="245"/>
      <c r="O10"/>
      <c r="P10"/>
      <c r="Q10"/>
      <c r="R10"/>
      <c r="S10"/>
      <c r="T10"/>
      <c r="U10"/>
      <c r="V10"/>
      <c r="W10"/>
      <c r="X10"/>
      <c r="Y10"/>
      <c r="Z10"/>
      <c r="AA10"/>
      <c r="AB10"/>
    </row>
    <row r="11" spans="1:28" s="3" customFormat="1" x14ac:dyDescent="0.3">
      <c r="A11" s="261">
        <v>44769</v>
      </c>
      <c r="B11" s="262" t="s">
        <v>90</v>
      </c>
      <c r="C11" s="263">
        <v>2821.72</v>
      </c>
      <c r="D11" s="263"/>
      <c r="E11" s="264">
        <f t="shared" si="0"/>
        <v>58239.750165288751</v>
      </c>
      <c r="F11" s="16"/>
      <c r="G11" s="93"/>
      <c r="H11" s="94"/>
      <c r="I11" s="95"/>
      <c r="J11" s="96"/>
      <c r="K11" s="133"/>
      <c r="L11" s="134"/>
      <c r="M11" s="244"/>
      <c r="N11" s="245"/>
      <c r="O11"/>
      <c r="P11"/>
      <c r="Q11"/>
      <c r="R11"/>
      <c r="S11"/>
      <c r="T11"/>
      <c r="U11"/>
      <c r="V11"/>
      <c r="W11" s="56"/>
      <c r="X11" s="56"/>
      <c r="Y11" s="56"/>
      <c r="Z11" s="56"/>
      <c r="AA11" s="56"/>
      <c r="AB11" s="56"/>
    </row>
    <row r="12" spans="1:28" s="3" customFormat="1" x14ac:dyDescent="0.3">
      <c r="A12" s="261">
        <v>44769</v>
      </c>
      <c r="B12" s="262" t="s">
        <v>91</v>
      </c>
      <c r="C12" s="263">
        <v>2821.72</v>
      </c>
      <c r="D12" s="263"/>
      <c r="E12" s="264">
        <f t="shared" si="0"/>
        <v>61061.470165288752</v>
      </c>
      <c r="F12" s="16"/>
      <c r="G12" s="93"/>
      <c r="H12" s="94"/>
      <c r="I12" s="95"/>
      <c r="J12" s="96"/>
      <c r="K12" s="133"/>
      <c r="L12" s="134"/>
      <c r="M12" s="244"/>
      <c r="N12" s="245"/>
      <c r="O12"/>
      <c r="P12"/>
      <c r="Q12"/>
      <c r="R12"/>
      <c r="S12"/>
      <c r="T12"/>
      <c r="U12"/>
      <c r="V12"/>
      <c r="W12" s="56"/>
      <c r="X12" s="56"/>
      <c r="Y12" s="56"/>
      <c r="Z12" s="56"/>
      <c r="AA12" s="56"/>
      <c r="AB12" s="56"/>
    </row>
    <row r="13" spans="1:28" s="3" customFormat="1" x14ac:dyDescent="0.3">
      <c r="A13" s="261">
        <v>44769</v>
      </c>
      <c r="B13" s="262" t="s">
        <v>31</v>
      </c>
      <c r="C13" s="263">
        <v>2821.72</v>
      </c>
      <c r="D13" s="263"/>
      <c r="E13" s="264">
        <f t="shared" si="0"/>
        <v>63883.190165288754</v>
      </c>
      <c r="F13" s="16"/>
      <c r="G13" s="93"/>
      <c r="H13" s="94"/>
      <c r="I13" s="95"/>
      <c r="J13" s="96"/>
      <c r="K13" s="133"/>
      <c r="L13" s="134"/>
      <c r="M13" s="244"/>
      <c r="N13" s="245"/>
      <c r="O13"/>
      <c r="P13"/>
      <c r="Q13"/>
      <c r="R13"/>
      <c r="S13"/>
      <c r="T13"/>
      <c r="U13"/>
      <c r="V13"/>
      <c r="W13" s="56"/>
      <c r="X13" s="56"/>
      <c r="Y13" s="56"/>
      <c r="Z13" s="56"/>
      <c r="AA13" s="56"/>
      <c r="AB13" s="56"/>
    </row>
    <row r="14" spans="1:28" s="3" customFormat="1" x14ac:dyDescent="0.3">
      <c r="A14" s="261">
        <v>44769</v>
      </c>
      <c r="B14" s="262" t="s">
        <v>35</v>
      </c>
      <c r="C14" s="263">
        <v>28217.200000000001</v>
      </c>
      <c r="D14" s="263"/>
      <c r="E14" s="264">
        <f t="shared" si="0"/>
        <v>92100.390165288758</v>
      </c>
      <c r="F14" s="16"/>
      <c r="G14" s="93"/>
      <c r="H14" s="94"/>
      <c r="I14" s="95"/>
      <c r="J14" s="96"/>
      <c r="K14" s="133"/>
      <c r="L14" s="134"/>
      <c r="M14" s="244"/>
      <c r="N14" s="245"/>
      <c r="O14"/>
      <c r="P14"/>
      <c r="Q14"/>
      <c r="R14"/>
      <c r="S14"/>
      <c r="T14"/>
      <c r="U14"/>
      <c r="V14"/>
      <c r="W14" s="56"/>
      <c r="X14" s="56"/>
      <c r="Y14" s="56"/>
      <c r="Z14" s="56"/>
      <c r="AA14" s="56"/>
      <c r="AB14" s="56"/>
    </row>
    <row r="15" spans="1:28" s="3" customFormat="1" x14ac:dyDescent="0.3">
      <c r="A15" s="261">
        <v>44769</v>
      </c>
      <c r="B15" s="262" t="s">
        <v>32</v>
      </c>
      <c r="C15" s="263">
        <v>2821.72</v>
      </c>
      <c r="D15" s="263"/>
      <c r="E15" s="264">
        <f t="shared" si="0"/>
        <v>94922.110165288759</v>
      </c>
      <c r="F15" s="16"/>
      <c r="G15" s="93"/>
      <c r="H15" s="94"/>
      <c r="I15" s="95"/>
      <c r="J15" s="96"/>
      <c r="K15" s="133"/>
      <c r="L15" s="134"/>
      <c r="M15" s="244"/>
      <c r="N15" s="245"/>
      <c r="O15"/>
      <c r="P15"/>
      <c r="Q15"/>
      <c r="R15"/>
      <c r="S15"/>
      <c r="T15"/>
      <c r="U15"/>
      <c r="V15"/>
      <c r="W15" s="56"/>
      <c r="X15" s="56"/>
      <c r="Y15" s="56"/>
      <c r="Z15" s="56"/>
      <c r="AA15" s="56"/>
      <c r="AB15" s="56"/>
    </row>
    <row r="16" spans="1:28" s="3" customFormat="1" x14ac:dyDescent="0.3">
      <c r="A16" s="261">
        <v>44771</v>
      </c>
      <c r="B16" s="262" t="s">
        <v>34</v>
      </c>
      <c r="C16" s="263">
        <v>16095.42</v>
      </c>
      <c r="D16" s="263"/>
      <c r="E16" s="264">
        <f t="shared" si="0"/>
        <v>111017.53016528876</v>
      </c>
      <c r="F16" s="16"/>
      <c r="G16" s="93"/>
      <c r="H16" s="94"/>
      <c r="I16" s="95"/>
      <c r="J16" s="96"/>
      <c r="K16" s="133"/>
      <c r="L16" s="134"/>
      <c r="M16" s="244"/>
      <c r="N16" s="245"/>
      <c r="O16"/>
      <c r="P16"/>
      <c r="Q16"/>
      <c r="R16"/>
      <c r="S16"/>
      <c r="T16"/>
      <c r="U16"/>
      <c r="V16"/>
      <c r="W16" s="56"/>
      <c r="X16" s="56"/>
      <c r="Y16" s="56"/>
      <c r="Z16" s="56"/>
      <c r="AA16" s="56"/>
      <c r="AB16" s="56"/>
    </row>
    <row r="17" spans="1:28" s="3" customFormat="1" x14ac:dyDescent="0.3">
      <c r="A17" s="4"/>
      <c r="B17" s="56" t="s">
        <v>92</v>
      </c>
      <c r="C17" s="18"/>
      <c r="D17" s="18">
        <v>21792.54</v>
      </c>
      <c r="E17" s="264">
        <f t="shared" si="0"/>
        <v>89224.990165288764</v>
      </c>
      <c r="F17" s="16"/>
      <c r="G17" s="93"/>
      <c r="H17" s="94"/>
      <c r="I17" s="95"/>
      <c r="J17" s="96"/>
      <c r="K17" s="133"/>
      <c r="L17" s="134"/>
      <c r="M17" s="244"/>
      <c r="N17" s="245"/>
      <c r="O17"/>
      <c r="P17"/>
      <c r="Q17"/>
      <c r="R17"/>
      <c r="S17"/>
      <c r="T17"/>
      <c r="U17"/>
      <c r="V17"/>
      <c r="W17" s="56"/>
      <c r="X17" s="56"/>
      <c r="Y17" s="56"/>
      <c r="Z17" s="56"/>
      <c r="AA17" s="56"/>
      <c r="AB17" s="56"/>
    </row>
    <row r="18" spans="1:28" s="3" customFormat="1" x14ac:dyDescent="0.3">
      <c r="A18" s="4"/>
      <c r="B18" s="265" t="s">
        <v>93</v>
      </c>
      <c r="C18" s="266">
        <v>0</v>
      </c>
      <c r="D18" s="267"/>
      <c r="E18" s="264">
        <f t="shared" si="0"/>
        <v>89224.990165288764</v>
      </c>
      <c r="F18" s="16"/>
      <c r="G18" s="93"/>
      <c r="H18" s="94"/>
      <c r="I18" s="95"/>
      <c r="J18" s="96"/>
      <c r="K18" s="133"/>
      <c r="L18" s="134"/>
      <c r="M18" s="244"/>
      <c r="N18" s="245"/>
      <c r="O18"/>
      <c r="P18"/>
      <c r="Q18"/>
      <c r="R18"/>
      <c r="S18"/>
      <c r="T18"/>
      <c r="U18"/>
      <c r="V18"/>
      <c r="W18" s="56"/>
      <c r="X18" s="56"/>
      <c r="Y18" s="56"/>
      <c r="Z18" s="56"/>
      <c r="AA18" s="56"/>
      <c r="AB18" s="56"/>
    </row>
    <row r="19" spans="1:28" s="3" customFormat="1" x14ac:dyDescent="0.3">
      <c r="A19" s="4"/>
      <c r="B19" s="265" t="s">
        <v>94</v>
      </c>
      <c r="C19" s="266">
        <f>72.17*95</f>
        <v>6856.1500000000005</v>
      </c>
      <c r="D19" s="267"/>
      <c r="E19" s="124">
        <f t="shared" si="0"/>
        <v>96081.140165288758</v>
      </c>
      <c r="F19" s="16"/>
      <c r="G19" s="93"/>
      <c r="H19" s="94"/>
      <c r="I19" s="95"/>
      <c r="J19" s="96"/>
      <c r="K19" s="133"/>
      <c r="L19" s="134"/>
      <c r="M19" s="244"/>
      <c r="N19" s="245"/>
      <c r="O19"/>
      <c r="P19"/>
      <c r="Q19"/>
      <c r="R19"/>
      <c r="S19"/>
      <c r="T19"/>
      <c r="U19"/>
      <c r="V19"/>
    </row>
    <row r="20" spans="1:28" s="3" customFormat="1" x14ac:dyDescent="0.3">
      <c r="A20" s="9"/>
      <c r="B20" s="114" t="s">
        <v>95</v>
      </c>
      <c r="C20" s="17"/>
      <c r="D20" s="45">
        <v>44233</v>
      </c>
      <c r="E20" s="264">
        <f t="shared" si="0"/>
        <v>51848.140165288758</v>
      </c>
      <c r="F20" s="199"/>
      <c r="G20" s="93"/>
      <c r="H20" s="94"/>
      <c r="I20" s="95"/>
      <c r="J20" s="96"/>
      <c r="K20" s="133"/>
      <c r="L20" s="134"/>
      <c r="M20" s="244"/>
      <c r="N20" s="245"/>
      <c r="O20"/>
      <c r="P20"/>
      <c r="Q20"/>
      <c r="R20"/>
      <c r="S20"/>
      <c r="T20"/>
      <c r="U20"/>
      <c r="V20"/>
    </row>
    <row r="21" spans="1:28" s="3" customFormat="1" x14ac:dyDescent="0.3">
      <c r="A21" s="9"/>
      <c r="B21" s="115" t="s">
        <v>96</v>
      </c>
      <c r="C21" s="17"/>
      <c r="D21" s="45">
        <v>92827</v>
      </c>
      <c r="E21" s="264">
        <f t="shared" si="0"/>
        <v>-40978.859834711242</v>
      </c>
      <c r="F21" s="16"/>
      <c r="G21" s="93"/>
      <c r="H21" s="94"/>
      <c r="I21" s="95"/>
      <c r="J21" s="96"/>
      <c r="K21" s="133"/>
      <c r="L21" s="134"/>
      <c r="M21" s="244"/>
      <c r="N21" s="245"/>
      <c r="O21"/>
      <c r="P21"/>
      <c r="Q21"/>
      <c r="R21"/>
      <c r="S21"/>
      <c r="T21"/>
      <c r="U21"/>
      <c r="V21"/>
    </row>
    <row r="22" spans="1:28" s="3" customFormat="1" x14ac:dyDescent="0.3">
      <c r="A22" s="261">
        <v>44785</v>
      </c>
      <c r="B22" s="262" t="s">
        <v>87</v>
      </c>
      <c r="C22" s="263">
        <v>28217.200000000001</v>
      </c>
      <c r="D22" s="263"/>
      <c r="E22" s="264">
        <f t="shared" si="0"/>
        <v>-12761.659834711241</v>
      </c>
      <c r="F22" s="16"/>
      <c r="G22" s="93"/>
      <c r="H22" s="94"/>
      <c r="I22" s="95"/>
      <c r="J22" s="96"/>
      <c r="K22" s="133"/>
      <c r="L22" s="134"/>
      <c r="M22" s="244"/>
      <c r="N22" s="245"/>
      <c r="O22"/>
      <c r="P22"/>
      <c r="Q22"/>
      <c r="R22"/>
      <c r="S22"/>
      <c r="T22"/>
      <c r="U22"/>
      <c r="V22"/>
    </row>
    <row r="23" spans="1:28" s="3" customFormat="1" x14ac:dyDescent="0.3">
      <c r="A23" s="261">
        <v>44791</v>
      </c>
      <c r="B23" s="262" t="s">
        <v>89</v>
      </c>
      <c r="C23" s="263">
        <v>3726.8</v>
      </c>
      <c r="D23" s="263"/>
      <c r="E23" s="264">
        <f t="shared" si="0"/>
        <v>-9034.859834711242</v>
      </c>
      <c r="F23" s="16"/>
      <c r="G23" s="93"/>
      <c r="H23" s="94"/>
      <c r="I23" s="95"/>
      <c r="J23" s="96"/>
      <c r="K23" s="133"/>
      <c r="L23" s="134"/>
      <c r="M23" s="244"/>
      <c r="N23" s="245"/>
      <c r="O23"/>
      <c r="P23"/>
      <c r="Q23"/>
      <c r="R23"/>
      <c r="S23"/>
      <c r="T23"/>
      <c r="U23"/>
      <c r="V23"/>
    </row>
    <row r="24" spans="1:28" s="3" customFormat="1" x14ac:dyDescent="0.3">
      <c r="A24" s="261">
        <v>44792</v>
      </c>
      <c r="B24" s="262" t="s">
        <v>91</v>
      </c>
      <c r="C24" s="263">
        <v>3726.8</v>
      </c>
      <c r="D24" s="263"/>
      <c r="E24" s="264">
        <f t="shared" si="0"/>
        <v>-5308.0598347112418</v>
      </c>
      <c r="F24" s="16"/>
      <c r="G24" s="93"/>
      <c r="H24" s="94"/>
      <c r="I24" s="95"/>
      <c r="J24" s="96"/>
      <c r="K24" s="133"/>
      <c r="L24" s="134"/>
      <c r="M24" s="244"/>
      <c r="N24" s="245"/>
      <c r="O24"/>
      <c r="P24"/>
      <c r="Q24"/>
      <c r="R24"/>
      <c r="S24"/>
      <c r="T24"/>
      <c r="U24"/>
      <c r="V24"/>
    </row>
    <row r="25" spans="1:28" s="3" customFormat="1" x14ac:dyDescent="0.3">
      <c r="A25" s="261">
        <v>44796</v>
      </c>
      <c r="B25" s="262" t="s">
        <v>90</v>
      </c>
      <c r="C25" s="263">
        <v>3726.8</v>
      </c>
      <c r="D25" s="263"/>
      <c r="E25" s="264">
        <f t="shared" si="0"/>
        <v>-1581.2598347112416</v>
      </c>
      <c r="F25" s="16"/>
      <c r="G25" s="93"/>
      <c r="H25" s="94"/>
      <c r="I25" s="95"/>
      <c r="J25" s="96"/>
      <c r="K25" s="133"/>
      <c r="L25" s="134"/>
      <c r="M25" s="244"/>
      <c r="N25" s="245"/>
      <c r="O25"/>
      <c r="P25"/>
      <c r="Q25"/>
      <c r="R25"/>
      <c r="S25"/>
      <c r="T25"/>
      <c r="U25"/>
      <c r="V25"/>
    </row>
    <row r="26" spans="1:28" s="3" customFormat="1" x14ac:dyDescent="0.3">
      <c r="A26" s="261">
        <v>44797</v>
      </c>
      <c r="B26" s="262" t="s">
        <v>31</v>
      </c>
      <c r="C26" s="263">
        <v>3726.8</v>
      </c>
      <c r="D26" s="263"/>
      <c r="E26" s="264">
        <f t="shared" si="0"/>
        <v>2145.5401652887585</v>
      </c>
      <c r="F26" s="16"/>
      <c r="G26" s="93"/>
      <c r="H26" s="94"/>
      <c r="I26" s="95"/>
      <c r="J26" s="96"/>
      <c r="K26" s="133"/>
      <c r="L26" s="134"/>
      <c r="M26" s="244"/>
      <c r="N26" s="245"/>
      <c r="O26"/>
      <c r="P26"/>
      <c r="Q26"/>
      <c r="R26"/>
      <c r="S26"/>
      <c r="T26"/>
      <c r="U26"/>
      <c r="V26"/>
    </row>
    <row r="27" spans="1:28" s="3" customFormat="1" x14ac:dyDescent="0.3">
      <c r="A27" s="261">
        <v>44797</v>
      </c>
      <c r="B27" s="262" t="s">
        <v>35</v>
      </c>
      <c r="C27" s="263">
        <v>37268</v>
      </c>
      <c r="D27" s="263"/>
      <c r="E27" s="264">
        <f t="shared" si="0"/>
        <v>39413.540165288759</v>
      </c>
      <c r="F27" s="16"/>
      <c r="G27" s="93"/>
      <c r="H27" s="94"/>
      <c r="I27" s="95"/>
      <c r="J27" s="96"/>
      <c r="K27" s="133"/>
      <c r="L27" s="134"/>
      <c r="M27" s="244"/>
      <c r="N27" s="245"/>
      <c r="O27"/>
      <c r="P27"/>
      <c r="Q27"/>
      <c r="R27"/>
      <c r="S27"/>
      <c r="T27"/>
      <c r="U27"/>
      <c r="V27"/>
    </row>
    <row r="28" spans="1:28" s="3" customFormat="1" x14ac:dyDescent="0.3">
      <c r="A28" s="261">
        <v>44797</v>
      </c>
      <c r="B28" s="262" t="s">
        <v>32</v>
      </c>
      <c r="C28" s="263">
        <v>3726.8</v>
      </c>
      <c r="D28" s="263"/>
      <c r="E28" s="264">
        <f t="shared" si="0"/>
        <v>43140.340165288762</v>
      </c>
      <c r="F28" s="199"/>
      <c r="G28" s="93"/>
      <c r="H28" s="94"/>
      <c r="I28" s="95"/>
      <c r="J28" s="96"/>
      <c r="K28" s="133"/>
      <c r="L28" s="134"/>
      <c r="M28" s="244"/>
      <c r="N28" s="245"/>
      <c r="O28"/>
      <c r="P28"/>
      <c r="Q28"/>
      <c r="R28"/>
      <c r="S28"/>
      <c r="T28"/>
      <c r="U28"/>
      <c r="V28"/>
    </row>
    <row r="29" spans="1:28" s="3" customFormat="1" x14ac:dyDescent="0.3">
      <c r="A29" s="261">
        <v>44798</v>
      </c>
      <c r="B29" s="262" t="s">
        <v>87</v>
      </c>
      <c r="C29" s="263">
        <v>37268</v>
      </c>
      <c r="D29" s="263"/>
      <c r="E29" s="264">
        <f t="shared" si="0"/>
        <v>80408.34016528877</v>
      </c>
      <c r="F29" s="16"/>
      <c r="G29" s="93"/>
      <c r="H29" s="94"/>
      <c r="I29" s="95"/>
      <c r="J29" s="96"/>
      <c r="K29" s="133"/>
      <c r="L29" s="134"/>
      <c r="M29" s="244"/>
      <c r="N29" s="245"/>
      <c r="O29"/>
      <c r="P29"/>
      <c r="Q29"/>
      <c r="R29"/>
      <c r="S29"/>
      <c r="T29"/>
      <c r="U29"/>
      <c r="V29"/>
    </row>
    <row r="30" spans="1:28" s="3" customFormat="1" x14ac:dyDescent="0.3">
      <c r="A30" s="261"/>
      <c r="B30" s="262"/>
      <c r="C30" s="263"/>
      <c r="D30" s="263"/>
      <c r="E30" s="264">
        <f t="shared" si="0"/>
        <v>80408.34016528877</v>
      </c>
      <c r="F30" s="16"/>
      <c r="G30" s="93"/>
      <c r="H30" s="94"/>
      <c r="I30" s="95"/>
      <c r="J30" s="96"/>
      <c r="K30" s="133"/>
      <c r="L30" s="134"/>
      <c r="M30" s="244"/>
      <c r="N30" s="245"/>
      <c r="O30"/>
      <c r="P30"/>
      <c r="Q30"/>
      <c r="R30"/>
      <c r="S30"/>
      <c r="T30"/>
      <c r="U30"/>
      <c r="V30"/>
    </row>
    <row r="31" spans="1:28" s="3" customFormat="1" x14ac:dyDescent="0.3">
      <c r="A31" s="261"/>
      <c r="B31" s="262"/>
      <c r="C31" s="263"/>
      <c r="D31" s="263"/>
      <c r="E31" s="264">
        <f t="shared" si="0"/>
        <v>80408.34016528877</v>
      </c>
      <c r="F31" s="16"/>
      <c r="G31" s="93"/>
      <c r="H31" s="94"/>
      <c r="I31" s="95"/>
      <c r="J31" s="96"/>
      <c r="K31" s="133"/>
      <c r="L31" s="134"/>
      <c r="M31" s="244"/>
      <c r="N31" s="245"/>
      <c r="O31"/>
      <c r="P31"/>
      <c r="Q31"/>
      <c r="R31"/>
      <c r="S31"/>
      <c r="T31"/>
      <c r="U31"/>
      <c r="V31"/>
    </row>
    <row r="32" spans="1:28" s="3" customFormat="1" hidden="1" x14ac:dyDescent="0.3">
      <c r="A32" s="261"/>
      <c r="B32" s="262"/>
      <c r="C32" s="263"/>
      <c r="D32" s="263"/>
      <c r="E32" s="264">
        <f t="shared" si="0"/>
        <v>80408.34016528877</v>
      </c>
      <c r="F32" s="16"/>
      <c r="G32" s="93"/>
      <c r="H32" s="94"/>
      <c r="I32" s="95"/>
      <c r="J32" s="96"/>
      <c r="K32" s="133"/>
      <c r="L32" s="134"/>
      <c r="M32" s="244"/>
      <c r="N32" s="245"/>
      <c r="O32"/>
      <c r="P32"/>
      <c r="Q32"/>
      <c r="R32"/>
      <c r="S32"/>
      <c r="T32"/>
      <c r="U32"/>
      <c r="V32"/>
    </row>
    <row r="33" spans="1:22" s="3" customFormat="1" hidden="1" x14ac:dyDescent="0.3">
      <c r="A33" s="261"/>
      <c r="B33" s="262"/>
      <c r="C33" s="263"/>
      <c r="D33" s="263"/>
      <c r="E33" s="264">
        <f t="shared" si="0"/>
        <v>80408.34016528877</v>
      </c>
      <c r="F33" s="16"/>
      <c r="G33" s="93"/>
      <c r="H33" s="94"/>
      <c r="I33" s="95"/>
      <c r="J33" s="96"/>
      <c r="K33" s="133"/>
      <c r="L33" s="134"/>
      <c r="M33" s="244"/>
      <c r="N33" s="245"/>
      <c r="O33"/>
      <c r="P33"/>
      <c r="Q33"/>
      <c r="R33"/>
      <c r="S33"/>
      <c r="T33"/>
      <c r="U33"/>
      <c r="V33"/>
    </row>
    <row r="34" spans="1:22" s="3" customFormat="1" hidden="1" x14ac:dyDescent="0.3">
      <c r="A34" s="261"/>
      <c r="B34" s="262"/>
      <c r="C34" s="263"/>
      <c r="D34" s="263"/>
      <c r="E34" s="264">
        <f t="shared" si="0"/>
        <v>80408.34016528877</v>
      </c>
      <c r="F34" s="16"/>
      <c r="G34" s="93"/>
      <c r="H34" s="94"/>
      <c r="I34" s="95"/>
      <c r="J34" s="96"/>
      <c r="K34" s="133"/>
      <c r="L34" s="134"/>
      <c r="M34" s="244"/>
      <c r="N34" s="245"/>
      <c r="O34"/>
      <c r="P34"/>
      <c r="Q34"/>
      <c r="R34"/>
      <c r="S34"/>
      <c r="T34"/>
      <c r="U34"/>
      <c r="V34"/>
    </row>
    <row r="35" spans="1:22" s="3" customFormat="1" hidden="1" x14ac:dyDescent="0.3">
      <c r="A35" s="261"/>
      <c r="B35" s="262"/>
      <c r="C35" s="263"/>
      <c r="D35" s="263"/>
      <c r="E35" s="264">
        <f t="shared" si="0"/>
        <v>80408.34016528877</v>
      </c>
      <c r="F35" s="16"/>
      <c r="G35" s="93"/>
      <c r="H35" s="94"/>
      <c r="I35" s="95"/>
      <c r="J35" s="96"/>
      <c r="K35" s="133"/>
      <c r="L35" s="134"/>
      <c r="M35" s="244"/>
      <c r="N35" s="245"/>
      <c r="O35"/>
      <c r="P35"/>
      <c r="Q35"/>
      <c r="R35"/>
      <c r="S35"/>
      <c r="T35"/>
      <c r="U35"/>
      <c r="V35"/>
    </row>
    <row r="36" spans="1:22" s="3" customFormat="1" hidden="1" x14ac:dyDescent="0.3">
      <c r="A36" s="261"/>
      <c r="B36" s="262"/>
      <c r="C36" s="263"/>
      <c r="D36" s="263"/>
      <c r="E36" s="264">
        <f t="shared" si="0"/>
        <v>80408.34016528877</v>
      </c>
      <c r="F36" s="16"/>
      <c r="G36" s="93"/>
      <c r="H36" s="94"/>
      <c r="I36" s="95"/>
      <c r="J36" s="96"/>
      <c r="K36" s="133"/>
      <c r="L36" s="134"/>
      <c r="M36" s="244"/>
      <c r="N36" s="245"/>
      <c r="O36"/>
      <c r="P36"/>
      <c r="Q36"/>
      <c r="R36"/>
      <c r="S36"/>
      <c r="T36"/>
      <c r="U36"/>
      <c r="V36"/>
    </row>
    <row r="37" spans="1:22" s="3" customFormat="1" hidden="1" x14ac:dyDescent="0.3">
      <c r="A37" s="261"/>
      <c r="B37" s="262"/>
      <c r="C37" s="263"/>
      <c r="D37" s="263"/>
      <c r="E37" s="264">
        <f t="shared" si="0"/>
        <v>80408.34016528877</v>
      </c>
      <c r="F37" s="16"/>
      <c r="G37" s="93"/>
      <c r="H37" s="94"/>
      <c r="I37" s="95"/>
      <c r="J37" s="96"/>
      <c r="K37" s="133"/>
      <c r="L37" s="134"/>
      <c r="M37" s="244"/>
      <c r="N37" s="245"/>
      <c r="O37"/>
      <c r="P37"/>
      <c r="Q37"/>
      <c r="R37"/>
      <c r="S37"/>
      <c r="T37"/>
      <c r="U37"/>
      <c r="V37"/>
    </row>
    <row r="38" spans="1:22" s="3" customFormat="1" hidden="1" x14ac:dyDescent="0.3">
      <c r="A38" s="261"/>
      <c r="B38" s="262"/>
      <c r="C38" s="263"/>
      <c r="D38" s="263"/>
      <c r="E38" s="264">
        <f t="shared" si="0"/>
        <v>80408.34016528877</v>
      </c>
      <c r="F38" s="16"/>
      <c r="G38" s="93"/>
      <c r="H38" s="94"/>
      <c r="I38" s="95"/>
      <c r="J38" s="96"/>
      <c r="K38" s="133"/>
      <c r="L38" s="134"/>
      <c r="M38" s="244"/>
      <c r="N38" s="245"/>
      <c r="O38"/>
      <c r="P38"/>
      <c r="Q38"/>
      <c r="R38"/>
      <c r="S38"/>
      <c r="T38"/>
      <c r="U38"/>
      <c r="V38"/>
    </row>
    <row r="39" spans="1:22" s="3" customFormat="1" hidden="1" x14ac:dyDescent="0.3">
      <c r="A39" s="261"/>
      <c r="B39" s="262"/>
      <c r="C39" s="263"/>
      <c r="D39" s="263"/>
      <c r="E39" s="264">
        <f t="shared" si="0"/>
        <v>80408.34016528877</v>
      </c>
      <c r="F39" s="16"/>
      <c r="G39" s="93"/>
      <c r="H39" s="94"/>
      <c r="I39" s="95"/>
      <c r="J39" s="96"/>
      <c r="K39" s="133"/>
      <c r="L39" s="134"/>
      <c r="M39" s="244"/>
      <c r="N39" s="245"/>
      <c r="O39"/>
      <c r="P39"/>
      <c r="Q39"/>
      <c r="R39"/>
      <c r="S39"/>
      <c r="T39"/>
      <c r="U39"/>
      <c r="V39"/>
    </row>
    <row r="40" spans="1:22" s="3" customFormat="1" hidden="1" x14ac:dyDescent="0.3">
      <c r="A40" s="261"/>
      <c r="B40" s="262"/>
      <c r="C40" s="263"/>
      <c r="D40" s="263"/>
      <c r="E40" s="264">
        <f t="shared" si="0"/>
        <v>80408.34016528877</v>
      </c>
      <c r="F40" s="16"/>
      <c r="G40" s="93"/>
      <c r="H40" s="94"/>
      <c r="I40" s="95"/>
      <c r="J40" s="96"/>
      <c r="K40" s="133"/>
      <c r="L40" s="134"/>
      <c r="M40" s="244"/>
      <c r="N40" s="245"/>
      <c r="O40"/>
      <c r="P40"/>
      <c r="Q40"/>
      <c r="R40"/>
      <c r="S40"/>
      <c r="T40"/>
      <c r="U40"/>
      <c r="V40"/>
    </row>
    <row r="41" spans="1:22" s="3" customFormat="1" hidden="1" x14ac:dyDescent="0.3">
      <c r="A41" s="261"/>
      <c r="B41" s="262"/>
      <c r="C41" s="263"/>
      <c r="D41" s="263"/>
      <c r="E41" s="264">
        <f t="shared" si="0"/>
        <v>80408.34016528877</v>
      </c>
      <c r="F41" s="16"/>
      <c r="G41" s="93"/>
      <c r="H41" s="94"/>
      <c r="I41" s="95"/>
      <c r="J41" s="96"/>
      <c r="K41" s="133"/>
      <c r="L41" s="134"/>
      <c r="M41" s="244"/>
      <c r="N41" s="245"/>
      <c r="O41"/>
      <c r="P41"/>
      <c r="Q41"/>
      <c r="R41"/>
      <c r="S41"/>
      <c r="T41"/>
      <c r="U41"/>
      <c r="V41"/>
    </row>
    <row r="42" spans="1:22" s="3" customFormat="1" hidden="1" x14ac:dyDescent="0.3">
      <c r="A42" s="261"/>
      <c r="B42" s="262"/>
      <c r="C42" s="263"/>
      <c r="D42" s="263"/>
      <c r="E42" s="264">
        <f t="shared" si="0"/>
        <v>80408.34016528877</v>
      </c>
      <c r="F42" s="16"/>
      <c r="G42" s="93"/>
      <c r="H42" s="94"/>
      <c r="I42" s="95"/>
      <c r="J42" s="96"/>
      <c r="K42" s="133"/>
      <c r="L42" s="134"/>
      <c r="M42" s="244"/>
      <c r="N42" s="245"/>
      <c r="O42"/>
      <c r="P42"/>
      <c r="Q42"/>
      <c r="R42"/>
      <c r="S42"/>
      <c r="T42"/>
      <c r="U42"/>
      <c r="V42"/>
    </row>
    <row r="43" spans="1:22" s="3" customFormat="1" hidden="1" x14ac:dyDescent="0.3">
      <c r="A43" s="261"/>
      <c r="B43" s="262"/>
      <c r="C43" s="263"/>
      <c r="D43" s="263"/>
      <c r="E43" s="264">
        <f t="shared" si="0"/>
        <v>80408.34016528877</v>
      </c>
      <c r="F43" s="16"/>
      <c r="G43" s="93"/>
      <c r="H43" s="94"/>
      <c r="I43" s="95"/>
      <c r="J43" s="96"/>
      <c r="K43" s="133"/>
      <c r="L43" s="134"/>
      <c r="M43" s="244"/>
      <c r="N43" s="245"/>
      <c r="O43"/>
      <c r="P43"/>
      <c r="Q43"/>
      <c r="R43"/>
      <c r="S43"/>
      <c r="T43"/>
      <c r="U43"/>
      <c r="V43"/>
    </row>
    <row r="44" spans="1:22" s="3" customFormat="1" hidden="1" x14ac:dyDescent="0.3">
      <c r="A44" s="261"/>
      <c r="B44" s="262"/>
      <c r="C44" s="263"/>
      <c r="D44" s="263"/>
      <c r="E44" s="264">
        <f t="shared" si="0"/>
        <v>80408.34016528877</v>
      </c>
      <c r="F44" s="16"/>
      <c r="G44" s="93"/>
      <c r="H44" s="94"/>
      <c r="I44" s="95"/>
      <c r="J44" s="96"/>
      <c r="K44" s="133"/>
      <c r="L44" s="134"/>
      <c r="M44" s="244"/>
      <c r="N44" s="245"/>
      <c r="O44"/>
      <c r="P44"/>
      <c r="Q44"/>
      <c r="R44"/>
      <c r="S44"/>
      <c r="T44"/>
      <c r="U44"/>
      <c r="V44"/>
    </row>
    <row r="45" spans="1:22" s="3" customFormat="1" hidden="1" x14ac:dyDescent="0.3">
      <c r="A45" s="261"/>
      <c r="B45" s="262"/>
      <c r="C45" s="263"/>
      <c r="D45" s="263"/>
      <c r="E45" s="264">
        <f t="shared" si="0"/>
        <v>80408.34016528877</v>
      </c>
      <c r="F45" s="16"/>
      <c r="G45" s="93"/>
      <c r="H45" s="94"/>
      <c r="I45" s="95"/>
      <c r="J45" s="96"/>
      <c r="K45" s="133"/>
      <c r="L45" s="134"/>
      <c r="M45" s="244"/>
      <c r="N45" s="245"/>
      <c r="O45"/>
      <c r="P45"/>
      <c r="Q45"/>
      <c r="R45"/>
      <c r="S45"/>
      <c r="T45"/>
      <c r="U45"/>
      <c r="V45"/>
    </row>
    <row r="46" spans="1:22" s="3" customFormat="1" hidden="1" x14ac:dyDescent="0.3">
      <c r="A46" s="261"/>
      <c r="B46" s="262"/>
      <c r="C46" s="263"/>
      <c r="D46" s="263"/>
      <c r="E46" s="264">
        <f t="shared" si="0"/>
        <v>80408.34016528877</v>
      </c>
      <c r="F46" s="16"/>
      <c r="G46" s="93"/>
      <c r="H46" s="94"/>
      <c r="I46" s="95"/>
      <c r="J46" s="96"/>
      <c r="K46" s="133"/>
      <c r="L46" s="134"/>
      <c r="M46" s="244"/>
      <c r="N46" s="245"/>
      <c r="O46"/>
      <c r="P46"/>
      <c r="Q46"/>
      <c r="R46"/>
      <c r="S46"/>
      <c r="T46"/>
      <c r="U46"/>
      <c r="V46"/>
    </row>
    <row r="47" spans="1:22" s="3" customFormat="1" hidden="1" x14ac:dyDescent="0.3">
      <c r="A47" s="261"/>
      <c r="B47" s="262"/>
      <c r="C47" s="263"/>
      <c r="D47" s="263"/>
      <c r="E47" s="264">
        <f t="shared" si="0"/>
        <v>80408.34016528877</v>
      </c>
      <c r="F47" s="16"/>
      <c r="G47" s="93"/>
      <c r="H47" s="94"/>
      <c r="I47" s="95"/>
      <c r="J47" s="96"/>
      <c r="K47" s="133"/>
      <c r="L47" s="134"/>
      <c r="M47" s="244"/>
      <c r="N47" s="245"/>
      <c r="O47"/>
      <c r="P47"/>
      <c r="Q47"/>
      <c r="R47"/>
      <c r="S47"/>
      <c r="T47"/>
      <c r="U47"/>
      <c r="V47"/>
    </row>
    <row r="48" spans="1:22" s="3" customFormat="1" hidden="1" x14ac:dyDescent="0.3">
      <c r="A48" s="261"/>
      <c r="B48" s="262"/>
      <c r="C48" s="263"/>
      <c r="D48" s="263"/>
      <c r="E48" s="264">
        <f t="shared" si="0"/>
        <v>80408.34016528877</v>
      </c>
      <c r="F48" s="16"/>
      <c r="G48" s="93"/>
      <c r="H48" s="94"/>
      <c r="I48" s="95"/>
      <c r="J48" s="96"/>
      <c r="K48" s="133"/>
      <c r="L48" s="134"/>
      <c r="M48" s="244"/>
      <c r="N48" s="245"/>
      <c r="O48"/>
      <c r="P48"/>
      <c r="Q48"/>
      <c r="R48"/>
      <c r="S48"/>
      <c r="T48"/>
      <c r="U48"/>
      <c r="V48"/>
    </row>
    <row r="49" spans="1:22" s="3" customFormat="1" hidden="1" x14ac:dyDescent="0.3">
      <c r="A49" s="261"/>
      <c r="B49" s="262"/>
      <c r="C49" s="263"/>
      <c r="D49" s="263"/>
      <c r="E49" s="264">
        <f t="shared" si="0"/>
        <v>80408.34016528877</v>
      </c>
      <c r="F49" s="16"/>
      <c r="G49" s="93"/>
      <c r="H49" s="94"/>
      <c r="I49" s="95"/>
      <c r="J49" s="96"/>
      <c r="K49" s="133"/>
      <c r="L49" s="134"/>
      <c r="M49" s="244"/>
      <c r="N49" s="245"/>
      <c r="O49"/>
      <c r="P49"/>
      <c r="Q49"/>
      <c r="R49"/>
      <c r="S49"/>
      <c r="T49"/>
      <c r="U49"/>
      <c r="V49"/>
    </row>
    <row r="50" spans="1:22" s="3" customFormat="1" x14ac:dyDescent="0.3">
      <c r="A50" s="261"/>
      <c r="B50" s="262"/>
      <c r="C50" s="263"/>
      <c r="D50" s="263"/>
      <c r="E50" s="264">
        <f t="shared" si="0"/>
        <v>80408.34016528877</v>
      </c>
      <c r="F50" s="16"/>
      <c r="G50" s="93"/>
      <c r="H50" s="94"/>
      <c r="I50" s="95"/>
      <c r="J50" s="96"/>
      <c r="K50" s="133"/>
      <c r="L50" s="134"/>
      <c r="M50" s="244"/>
      <c r="N50" s="245"/>
      <c r="O50"/>
      <c r="P50"/>
      <c r="Q50"/>
      <c r="R50"/>
      <c r="S50"/>
      <c r="T50"/>
      <c r="U50"/>
      <c r="V50"/>
    </row>
    <row r="51" spans="1:22" s="3" customFormat="1" hidden="1" x14ac:dyDescent="0.3">
      <c r="A51" s="261"/>
      <c r="B51" s="262"/>
      <c r="C51" s="263"/>
      <c r="D51" s="263"/>
      <c r="E51" s="264">
        <f t="shared" si="0"/>
        <v>80408.34016528877</v>
      </c>
      <c r="F51" s="16"/>
      <c r="G51" s="93"/>
      <c r="H51" s="94"/>
      <c r="I51" s="95"/>
      <c r="J51" s="96"/>
      <c r="K51" s="133"/>
      <c r="L51" s="134"/>
      <c r="M51" s="244"/>
      <c r="N51" s="245"/>
      <c r="O51"/>
      <c r="P51"/>
      <c r="Q51"/>
      <c r="R51"/>
      <c r="S51"/>
      <c r="T51"/>
      <c r="U51"/>
      <c r="V51"/>
    </row>
    <row r="52" spans="1:22" s="3" customFormat="1" hidden="1" x14ac:dyDescent="0.3">
      <c r="A52" s="261"/>
      <c r="B52" s="262"/>
      <c r="C52" s="263"/>
      <c r="D52" s="263"/>
      <c r="E52" s="264">
        <f t="shared" si="0"/>
        <v>80408.34016528877</v>
      </c>
      <c r="F52" s="16"/>
      <c r="G52" s="93"/>
      <c r="H52" s="94"/>
      <c r="I52" s="95"/>
      <c r="J52" s="96"/>
      <c r="K52" s="133"/>
      <c r="L52" s="134"/>
      <c r="M52" s="244"/>
      <c r="N52" s="245"/>
      <c r="O52"/>
      <c r="P52"/>
      <c r="Q52"/>
      <c r="R52"/>
      <c r="S52"/>
      <c r="T52"/>
      <c r="U52"/>
      <c r="V52"/>
    </row>
    <row r="53" spans="1:22" s="3" customFormat="1" hidden="1" x14ac:dyDescent="0.3">
      <c r="A53" s="261"/>
      <c r="B53" s="262"/>
      <c r="C53" s="263"/>
      <c r="D53" s="263"/>
      <c r="E53" s="264">
        <f t="shared" si="0"/>
        <v>80408.34016528877</v>
      </c>
      <c r="F53" s="16"/>
      <c r="G53" s="93"/>
      <c r="H53" s="94"/>
      <c r="I53" s="95"/>
      <c r="J53" s="96"/>
      <c r="K53" s="133"/>
      <c r="L53" s="134"/>
      <c r="M53" s="244"/>
      <c r="N53" s="245"/>
      <c r="O53"/>
      <c r="P53"/>
      <c r="Q53"/>
      <c r="R53"/>
      <c r="S53"/>
      <c r="T53"/>
      <c r="U53"/>
      <c r="V53"/>
    </row>
    <row r="54" spans="1:22" s="3" customFormat="1" hidden="1" x14ac:dyDescent="0.3">
      <c r="A54" s="261"/>
      <c r="B54" s="262"/>
      <c r="C54" s="263"/>
      <c r="D54" s="263"/>
      <c r="E54" s="264">
        <f t="shared" si="0"/>
        <v>80408.34016528877</v>
      </c>
      <c r="F54" s="16"/>
      <c r="G54" s="93"/>
      <c r="H54" s="94"/>
      <c r="I54" s="95"/>
      <c r="J54" s="96"/>
      <c r="K54" s="133"/>
      <c r="L54" s="134"/>
      <c r="M54" s="244"/>
      <c r="N54" s="245"/>
      <c r="O54"/>
      <c r="P54"/>
      <c r="Q54"/>
      <c r="R54"/>
      <c r="S54"/>
      <c r="T54"/>
      <c r="U54"/>
      <c r="V54"/>
    </row>
    <row r="55" spans="1:22" s="3" customFormat="1" hidden="1" x14ac:dyDescent="0.3">
      <c r="A55" s="261"/>
      <c r="B55" s="262"/>
      <c r="C55" s="263"/>
      <c r="D55" s="263"/>
      <c r="E55" s="264">
        <f t="shared" si="0"/>
        <v>80408.34016528877</v>
      </c>
      <c r="F55" s="16"/>
      <c r="G55" s="93"/>
      <c r="H55" s="94"/>
      <c r="I55" s="95"/>
      <c r="J55" s="96"/>
      <c r="K55" s="133"/>
      <c r="L55" s="134"/>
      <c r="M55" s="244"/>
      <c r="N55" s="245"/>
      <c r="O55"/>
      <c r="P55"/>
      <c r="Q55"/>
      <c r="R55"/>
      <c r="S55"/>
      <c r="T55"/>
      <c r="U55"/>
      <c r="V55"/>
    </row>
    <row r="56" spans="1:22" s="3" customFormat="1" hidden="1" x14ac:dyDescent="0.3">
      <c r="A56" s="261"/>
      <c r="B56" s="262"/>
      <c r="C56" s="263"/>
      <c r="D56" s="263"/>
      <c r="E56" s="264">
        <f t="shared" si="0"/>
        <v>80408.34016528877</v>
      </c>
      <c r="F56" s="16"/>
      <c r="G56" s="93"/>
      <c r="H56" s="94"/>
      <c r="I56" s="95"/>
      <c r="J56" s="96"/>
      <c r="K56" s="133"/>
      <c r="L56" s="134"/>
      <c r="M56" s="244"/>
      <c r="N56" s="245"/>
      <c r="O56"/>
      <c r="P56"/>
      <c r="Q56"/>
      <c r="R56"/>
      <c r="S56"/>
      <c r="T56"/>
      <c r="U56"/>
      <c r="V56"/>
    </row>
    <row r="57" spans="1:22" s="3" customFormat="1" hidden="1" x14ac:dyDescent="0.3">
      <c r="A57" s="261"/>
      <c r="B57" s="262"/>
      <c r="C57" s="263"/>
      <c r="D57" s="263"/>
      <c r="E57" s="264">
        <f t="shared" si="0"/>
        <v>80408.34016528877</v>
      </c>
      <c r="F57" s="16"/>
      <c r="G57" s="93"/>
      <c r="H57" s="94"/>
      <c r="I57" s="95"/>
      <c r="J57" s="96"/>
      <c r="K57" s="133"/>
      <c r="L57" s="134"/>
      <c r="M57" s="244"/>
      <c r="N57" s="245"/>
      <c r="O57"/>
      <c r="P57"/>
      <c r="Q57"/>
      <c r="R57"/>
      <c r="S57"/>
      <c r="T57"/>
      <c r="U57"/>
      <c r="V57"/>
    </row>
    <row r="58" spans="1:22" s="3" customFormat="1" hidden="1" x14ac:dyDescent="0.3">
      <c r="A58" s="261"/>
      <c r="B58" s="262"/>
      <c r="C58" s="263"/>
      <c r="D58" s="263"/>
      <c r="E58" s="264">
        <f t="shared" si="0"/>
        <v>80408.34016528877</v>
      </c>
      <c r="F58" s="16"/>
      <c r="G58" s="93"/>
      <c r="H58" s="94"/>
      <c r="I58" s="95"/>
      <c r="J58" s="96"/>
      <c r="K58" s="133"/>
      <c r="L58" s="134"/>
      <c r="M58" s="244"/>
      <c r="N58" s="245"/>
      <c r="O58"/>
      <c r="P58"/>
      <c r="Q58"/>
      <c r="R58"/>
      <c r="S58"/>
      <c r="T58"/>
      <c r="U58"/>
      <c r="V58"/>
    </row>
    <row r="59" spans="1:22" s="3" customFormat="1" hidden="1" x14ac:dyDescent="0.3">
      <c r="A59" s="261"/>
      <c r="B59" s="262"/>
      <c r="C59" s="263"/>
      <c r="D59" s="263"/>
      <c r="E59" s="264">
        <f t="shared" si="0"/>
        <v>80408.34016528877</v>
      </c>
      <c r="F59" s="16"/>
      <c r="G59" s="93"/>
      <c r="H59" s="94"/>
      <c r="I59" s="95"/>
      <c r="J59" s="96"/>
      <c r="K59" s="133"/>
      <c r="L59" s="134"/>
      <c r="M59" s="244"/>
      <c r="N59" s="245"/>
      <c r="O59"/>
      <c r="P59"/>
      <c r="Q59"/>
      <c r="R59"/>
      <c r="S59"/>
      <c r="T59"/>
      <c r="U59"/>
      <c r="V59"/>
    </row>
    <row r="60" spans="1:22" s="3" customFormat="1" hidden="1" x14ac:dyDescent="0.3">
      <c r="A60" s="261"/>
      <c r="B60" s="262"/>
      <c r="C60" s="263"/>
      <c r="D60" s="263"/>
      <c r="E60" s="264">
        <f t="shared" si="0"/>
        <v>80408.34016528877</v>
      </c>
      <c r="F60" s="16"/>
      <c r="G60" s="93"/>
      <c r="H60" s="94"/>
      <c r="I60" s="95"/>
      <c r="J60" s="96"/>
      <c r="K60" s="133"/>
      <c r="L60" s="134"/>
      <c r="M60" s="244"/>
      <c r="N60" s="245"/>
      <c r="O60"/>
      <c r="P60"/>
      <c r="Q60"/>
      <c r="R60"/>
      <c r="S60"/>
      <c r="T60"/>
      <c r="U60"/>
      <c r="V60"/>
    </row>
    <row r="61" spans="1:22" s="3" customFormat="1" hidden="1" x14ac:dyDescent="0.3">
      <c r="A61" s="261"/>
      <c r="B61" s="262"/>
      <c r="C61" s="263"/>
      <c r="D61" s="263"/>
      <c r="E61" s="264">
        <f t="shared" si="0"/>
        <v>80408.34016528877</v>
      </c>
      <c r="F61" s="16"/>
      <c r="G61" s="93"/>
      <c r="H61" s="94"/>
      <c r="I61" s="95"/>
      <c r="J61" s="96"/>
      <c r="K61" s="133"/>
      <c r="L61" s="134"/>
      <c r="M61" s="244"/>
      <c r="N61" s="245"/>
      <c r="O61"/>
      <c r="P61"/>
      <c r="Q61"/>
      <c r="R61"/>
      <c r="S61"/>
      <c r="T61"/>
      <c r="U61"/>
      <c r="V61"/>
    </row>
    <row r="62" spans="1:22" s="3" customFormat="1" hidden="1" x14ac:dyDescent="0.3">
      <c r="A62" s="261"/>
      <c r="B62" s="262"/>
      <c r="C62" s="263"/>
      <c r="D62" s="263"/>
      <c r="E62" s="264">
        <f t="shared" si="0"/>
        <v>80408.34016528877</v>
      </c>
      <c r="F62" s="16"/>
      <c r="G62" s="93"/>
      <c r="H62" s="94"/>
      <c r="I62" s="95"/>
      <c r="J62" s="96"/>
      <c r="K62" s="133"/>
      <c r="L62" s="134"/>
      <c r="M62" s="244"/>
      <c r="N62" s="245"/>
      <c r="O62"/>
      <c r="P62"/>
      <c r="Q62"/>
      <c r="R62"/>
      <c r="S62"/>
      <c r="T62"/>
      <c r="U62"/>
      <c r="V62"/>
    </row>
    <row r="63" spans="1:22" s="3" customFormat="1" hidden="1" x14ac:dyDescent="0.3">
      <c r="A63" s="261"/>
      <c r="B63" s="262"/>
      <c r="C63" s="263"/>
      <c r="D63" s="263"/>
      <c r="E63" s="264">
        <f t="shared" si="0"/>
        <v>80408.34016528877</v>
      </c>
      <c r="F63" s="16"/>
      <c r="G63" s="93"/>
      <c r="H63" s="94"/>
      <c r="I63" s="95"/>
      <c r="J63" s="96"/>
      <c r="K63" s="133"/>
      <c r="L63" s="134"/>
      <c r="M63" s="244"/>
      <c r="N63" s="245"/>
      <c r="O63"/>
      <c r="P63"/>
      <c r="Q63"/>
      <c r="R63"/>
      <c r="S63"/>
      <c r="T63"/>
      <c r="U63"/>
      <c r="V63"/>
    </row>
    <row r="64" spans="1:22" s="3" customFormat="1" hidden="1" x14ac:dyDescent="0.3">
      <c r="A64" s="261"/>
      <c r="B64" s="262"/>
      <c r="C64" s="263"/>
      <c r="D64" s="263"/>
      <c r="E64" s="264">
        <f t="shared" si="0"/>
        <v>80408.34016528877</v>
      </c>
      <c r="F64" s="16"/>
      <c r="G64" s="93"/>
      <c r="H64" s="94"/>
      <c r="I64" s="95"/>
      <c r="J64" s="96"/>
      <c r="K64" s="133"/>
      <c r="L64" s="134"/>
      <c r="M64" s="244"/>
      <c r="N64" s="245"/>
      <c r="O64"/>
      <c r="P64"/>
      <c r="Q64"/>
      <c r="R64"/>
      <c r="S64"/>
      <c r="T64"/>
      <c r="U64"/>
      <c r="V64"/>
    </row>
    <row r="65" spans="1:22" s="3" customFormat="1" hidden="1" x14ac:dyDescent="0.3">
      <c r="A65" s="261"/>
      <c r="B65" s="262"/>
      <c r="C65" s="263"/>
      <c r="D65" s="263"/>
      <c r="E65" s="264">
        <f t="shared" si="0"/>
        <v>80408.34016528877</v>
      </c>
      <c r="F65" s="16"/>
      <c r="G65" s="93"/>
      <c r="H65" s="94"/>
      <c r="I65" s="95"/>
      <c r="J65" s="96"/>
      <c r="K65" s="133"/>
      <c r="L65" s="134"/>
      <c r="M65" s="244"/>
      <c r="N65" s="245"/>
      <c r="O65"/>
      <c r="P65"/>
      <c r="Q65"/>
      <c r="R65"/>
      <c r="S65"/>
      <c r="T65"/>
      <c r="U65"/>
      <c r="V65"/>
    </row>
    <row r="66" spans="1:22" s="3" customFormat="1" x14ac:dyDescent="0.3">
      <c r="A66" s="261"/>
      <c r="B66" s="262"/>
      <c r="C66" s="263"/>
      <c r="D66" s="263"/>
      <c r="E66" s="264">
        <f t="shared" si="0"/>
        <v>80408.34016528877</v>
      </c>
      <c r="F66" s="16"/>
      <c r="G66" s="93"/>
      <c r="H66" s="94"/>
      <c r="I66" s="95"/>
      <c r="J66" s="96"/>
      <c r="K66" s="133"/>
      <c r="L66" s="134"/>
      <c r="M66" s="244"/>
      <c r="N66" s="245"/>
      <c r="O66"/>
      <c r="P66"/>
      <c r="Q66"/>
      <c r="R66"/>
      <c r="S66"/>
      <c r="T66"/>
      <c r="U66"/>
      <c r="V66"/>
    </row>
    <row r="67" spans="1:22" s="3" customFormat="1" hidden="1" x14ac:dyDescent="0.3">
      <c r="A67" s="261"/>
      <c r="B67" s="262"/>
      <c r="C67" s="263"/>
      <c r="D67" s="263"/>
      <c r="E67" s="264">
        <f t="shared" si="0"/>
        <v>80408.34016528877</v>
      </c>
      <c r="F67" s="16"/>
      <c r="G67" s="93"/>
      <c r="H67" s="94"/>
      <c r="I67" s="95"/>
      <c r="J67" s="96"/>
      <c r="K67" s="133"/>
      <c r="L67" s="134"/>
      <c r="M67" s="244"/>
      <c r="N67" s="245"/>
      <c r="O67"/>
      <c r="P67"/>
      <c r="Q67"/>
      <c r="R67"/>
      <c r="S67"/>
      <c r="T67"/>
      <c r="U67"/>
      <c r="V67"/>
    </row>
    <row r="68" spans="1:22" s="3" customFormat="1" hidden="1" x14ac:dyDescent="0.3">
      <c r="A68" s="261"/>
      <c r="B68" s="262"/>
      <c r="C68" s="263"/>
      <c r="D68" s="263"/>
      <c r="E68" s="264">
        <f t="shared" si="0"/>
        <v>80408.34016528877</v>
      </c>
      <c r="F68" s="16"/>
      <c r="G68" s="93"/>
      <c r="H68" s="94"/>
      <c r="I68" s="95"/>
      <c r="J68" s="96"/>
      <c r="K68" s="133"/>
      <c r="L68" s="134"/>
      <c r="M68" s="244"/>
      <c r="N68" s="245"/>
      <c r="O68"/>
      <c r="P68"/>
      <c r="Q68"/>
      <c r="R68"/>
      <c r="S68"/>
      <c r="T68"/>
      <c r="U68"/>
      <c r="V68"/>
    </row>
    <row r="69" spans="1:22" s="3" customFormat="1" hidden="1" x14ac:dyDescent="0.3">
      <c r="A69" s="261"/>
      <c r="B69" s="262"/>
      <c r="C69" s="263"/>
      <c r="D69" s="263"/>
      <c r="E69" s="264">
        <f t="shared" si="0"/>
        <v>80408.34016528877</v>
      </c>
      <c r="F69" s="16"/>
      <c r="G69" s="93"/>
      <c r="H69" s="94"/>
      <c r="I69" s="95"/>
      <c r="J69" s="96"/>
      <c r="K69" s="133"/>
      <c r="L69" s="134"/>
      <c r="M69" s="244"/>
      <c r="N69" s="245"/>
      <c r="O69"/>
      <c r="P69"/>
      <c r="Q69"/>
      <c r="R69"/>
      <c r="S69"/>
      <c r="T69"/>
      <c r="U69"/>
      <c r="V69"/>
    </row>
    <row r="70" spans="1:22" s="3" customFormat="1" hidden="1" x14ac:dyDescent="0.3">
      <c r="A70" s="261"/>
      <c r="B70" s="262"/>
      <c r="C70" s="263"/>
      <c r="D70" s="263"/>
      <c r="E70" s="264">
        <f t="shared" si="0"/>
        <v>80408.34016528877</v>
      </c>
      <c r="F70" s="16"/>
      <c r="G70" s="93"/>
      <c r="H70" s="94"/>
      <c r="I70" s="95"/>
      <c r="J70" s="96"/>
      <c r="K70" s="133"/>
      <c r="L70" s="134"/>
      <c r="M70" s="244"/>
      <c r="N70" s="245"/>
      <c r="O70"/>
      <c r="P70"/>
      <c r="Q70"/>
      <c r="R70"/>
      <c r="S70"/>
      <c r="T70"/>
      <c r="U70"/>
      <c r="V70"/>
    </row>
    <row r="71" spans="1:22" s="3" customFormat="1" hidden="1" x14ac:dyDescent="0.3">
      <c r="A71" s="261"/>
      <c r="B71" s="262"/>
      <c r="C71" s="263"/>
      <c r="D71" s="263"/>
      <c r="E71" s="264">
        <f t="shared" si="0"/>
        <v>80408.34016528877</v>
      </c>
      <c r="F71" s="16"/>
      <c r="G71" s="93"/>
      <c r="H71" s="94"/>
      <c r="I71" s="95"/>
      <c r="J71" s="96"/>
      <c r="K71" s="133"/>
      <c r="L71" s="134"/>
      <c r="M71" s="244"/>
      <c r="N71" s="245"/>
      <c r="O71"/>
      <c r="P71"/>
      <c r="Q71"/>
      <c r="R71"/>
      <c r="S71"/>
      <c r="T71"/>
      <c r="U71"/>
      <c r="V71"/>
    </row>
    <row r="72" spans="1:22" s="3" customFormat="1" hidden="1" x14ac:dyDescent="0.3">
      <c r="A72" s="261"/>
      <c r="B72" s="262"/>
      <c r="C72" s="263"/>
      <c r="D72" s="263"/>
      <c r="E72" s="264">
        <f t="shared" ref="E72:E135" si="1">+E71+C72-D72</f>
        <v>80408.34016528877</v>
      </c>
      <c r="F72" s="16"/>
      <c r="G72" s="93"/>
      <c r="H72" s="94"/>
      <c r="I72" s="95"/>
      <c r="J72" s="96"/>
      <c r="K72" s="133"/>
      <c r="L72" s="134"/>
      <c r="M72" s="244"/>
      <c r="N72" s="245"/>
      <c r="O72"/>
      <c r="P72"/>
      <c r="Q72"/>
      <c r="R72"/>
      <c r="S72"/>
      <c r="T72"/>
      <c r="U72"/>
      <c r="V72"/>
    </row>
    <row r="73" spans="1:22" s="3" customFormat="1" hidden="1" x14ac:dyDescent="0.3">
      <c r="A73" s="261"/>
      <c r="B73" s="262"/>
      <c r="C73" s="263"/>
      <c r="D73" s="263"/>
      <c r="E73" s="264">
        <f>+E72+C73-D73</f>
        <v>80408.34016528877</v>
      </c>
      <c r="F73" s="16"/>
      <c r="G73" s="93"/>
      <c r="H73" s="94"/>
      <c r="I73" s="95"/>
      <c r="J73" s="96"/>
      <c r="K73" s="133"/>
      <c r="L73" s="134"/>
      <c r="M73" s="244"/>
      <c r="N73" s="245"/>
      <c r="O73"/>
      <c r="P73"/>
      <c r="Q73"/>
      <c r="R73"/>
      <c r="S73"/>
      <c r="T73"/>
      <c r="U73"/>
      <c r="V73"/>
    </row>
    <row r="74" spans="1:22" s="3" customFormat="1" hidden="1" x14ac:dyDescent="0.3">
      <c r="A74" s="261"/>
      <c r="B74" s="262"/>
      <c r="C74" s="263"/>
      <c r="D74" s="263"/>
      <c r="E74" s="264">
        <f>+E73+C74-D74</f>
        <v>80408.34016528877</v>
      </c>
      <c r="F74" s="16"/>
      <c r="G74" s="93"/>
      <c r="H74" s="94"/>
      <c r="I74" s="95"/>
      <c r="J74" s="96"/>
      <c r="K74" s="133"/>
      <c r="L74" s="134"/>
      <c r="M74" s="244"/>
      <c r="N74" s="245"/>
      <c r="O74"/>
      <c r="P74"/>
      <c r="Q74"/>
      <c r="R74"/>
      <c r="S74"/>
      <c r="T74"/>
      <c r="U74"/>
      <c r="V74"/>
    </row>
    <row r="75" spans="1:22" s="3" customFormat="1" hidden="1" x14ac:dyDescent="0.3">
      <c r="A75" s="261"/>
      <c r="B75" s="262"/>
      <c r="C75" s="263"/>
      <c r="D75" s="263"/>
      <c r="E75" s="264">
        <f t="shared" si="1"/>
        <v>80408.34016528877</v>
      </c>
      <c r="F75" s="16"/>
      <c r="G75" s="93"/>
      <c r="H75" s="94"/>
      <c r="I75" s="95"/>
      <c r="J75" s="96"/>
      <c r="K75" s="133"/>
      <c r="L75" s="134"/>
      <c r="M75" s="244"/>
      <c r="N75" s="245"/>
      <c r="O75"/>
      <c r="P75"/>
      <c r="Q75"/>
      <c r="R75"/>
      <c r="S75"/>
      <c r="T75"/>
      <c r="U75"/>
      <c r="V75"/>
    </row>
    <row r="76" spans="1:22" s="3" customFormat="1" hidden="1" x14ac:dyDescent="0.3">
      <c r="A76" s="261"/>
      <c r="B76" s="262"/>
      <c r="C76" s="263"/>
      <c r="D76" s="263"/>
      <c r="E76" s="264">
        <f t="shared" si="1"/>
        <v>80408.34016528877</v>
      </c>
      <c r="F76" s="16"/>
      <c r="G76" s="93"/>
      <c r="H76" s="94"/>
      <c r="I76" s="95"/>
      <c r="J76" s="96"/>
      <c r="K76" s="133"/>
      <c r="L76" s="134"/>
      <c r="M76" s="244"/>
      <c r="N76" s="245"/>
      <c r="O76"/>
      <c r="P76"/>
      <c r="Q76"/>
      <c r="R76"/>
      <c r="S76"/>
      <c r="T76"/>
      <c r="U76"/>
      <c r="V76"/>
    </row>
    <row r="77" spans="1:22" s="3" customFormat="1" hidden="1" x14ac:dyDescent="0.3">
      <c r="A77" s="261"/>
      <c r="B77" s="262"/>
      <c r="C77" s="263"/>
      <c r="D77" s="263"/>
      <c r="E77" s="264">
        <f t="shared" si="1"/>
        <v>80408.34016528877</v>
      </c>
      <c r="F77" s="16"/>
      <c r="G77" s="93"/>
      <c r="H77" s="94"/>
      <c r="I77" s="95"/>
      <c r="J77" s="96"/>
      <c r="K77" s="133"/>
      <c r="L77" s="134"/>
      <c r="M77" s="244"/>
      <c r="N77" s="245"/>
      <c r="O77"/>
      <c r="P77"/>
      <c r="Q77"/>
      <c r="R77"/>
      <c r="S77"/>
      <c r="T77"/>
      <c r="U77"/>
      <c r="V77"/>
    </row>
    <row r="78" spans="1:22" s="3" customFormat="1" hidden="1" x14ac:dyDescent="0.3">
      <c r="A78" s="261"/>
      <c r="B78" s="262"/>
      <c r="C78" s="263"/>
      <c r="D78" s="263"/>
      <c r="E78" s="264">
        <f t="shared" si="1"/>
        <v>80408.34016528877</v>
      </c>
      <c r="F78" s="16"/>
      <c r="G78" s="93"/>
      <c r="H78" s="94"/>
      <c r="I78" s="95"/>
      <c r="J78" s="96"/>
      <c r="K78" s="133"/>
      <c r="L78" s="134"/>
      <c r="M78" s="244"/>
      <c r="N78" s="245"/>
      <c r="O78"/>
      <c r="P78"/>
      <c r="Q78"/>
      <c r="R78"/>
      <c r="S78"/>
      <c r="T78"/>
      <c r="U78"/>
      <c r="V78"/>
    </row>
    <row r="79" spans="1:22" s="3" customFormat="1" hidden="1" x14ac:dyDescent="0.3">
      <c r="A79" s="261"/>
      <c r="B79" s="262"/>
      <c r="C79" s="263"/>
      <c r="D79" s="263"/>
      <c r="E79" s="264">
        <f t="shared" si="1"/>
        <v>80408.34016528877</v>
      </c>
      <c r="F79" s="16"/>
      <c r="G79" s="93"/>
      <c r="H79" s="94"/>
      <c r="I79" s="95"/>
      <c r="J79" s="96"/>
      <c r="K79" s="133"/>
      <c r="L79" s="134"/>
      <c r="M79" s="244"/>
      <c r="N79" s="245"/>
      <c r="O79"/>
      <c r="P79"/>
      <c r="Q79"/>
      <c r="R79"/>
      <c r="S79"/>
      <c r="T79"/>
      <c r="U79"/>
      <c r="V79"/>
    </row>
    <row r="80" spans="1:22" s="3" customFormat="1" x14ac:dyDescent="0.3">
      <c r="A80" s="261"/>
      <c r="B80" s="262"/>
      <c r="C80" s="263"/>
      <c r="D80" s="263"/>
      <c r="E80" s="264">
        <f t="shared" si="1"/>
        <v>80408.34016528877</v>
      </c>
      <c r="F80" s="16"/>
      <c r="G80" s="93"/>
      <c r="H80" s="94"/>
      <c r="I80" s="95"/>
      <c r="J80" s="96"/>
      <c r="K80" s="133"/>
      <c r="L80" s="134"/>
      <c r="M80" s="244"/>
      <c r="N80" s="245"/>
      <c r="O80"/>
      <c r="P80"/>
      <c r="Q80"/>
      <c r="R80"/>
      <c r="S80"/>
      <c r="T80"/>
      <c r="U80"/>
      <c r="V80"/>
    </row>
    <row r="81" spans="1:22" s="3" customFormat="1" hidden="1" x14ac:dyDescent="0.3">
      <c r="A81" s="261"/>
      <c r="B81" s="262"/>
      <c r="C81" s="263"/>
      <c r="D81" s="263"/>
      <c r="E81" s="264">
        <f t="shared" si="1"/>
        <v>80408.34016528877</v>
      </c>
      <c r="F81" s="16"/>
      <c r="G81" s="93"/>
      <c r="H81" s="94"/>
      <c r="I81" s="95"/>
      <c r="J81" s="96"/>
      <c r="K81" s="133"/>
      <c r="L81" s="134"/>
      <c r="M81" s="244"/>
      <c r="N81" s="245"/>
      <c r="O81"/>
      <c r="P81"/>
      <c r="Q81"/>
      <c r="R81"/>
      <c r="S81"/>
      <c r="T81"/>
      <c r="U81"/>
      <c r="V81"/>
    </row>
    <row r="82" spans="1:22" s="3" customFormat="1" hidden="1" x14ac:dyDescent="0.3">
      <c r="A82" s="261"/>
      <c r="B82" s="262"/>
      <c r="C82" s="263"/>
      <c r="D82" s="263"/>
      <c r="E82" s="264">
        <f t="shared" si="1"/>
        <v>80408.34016528877</v>
      </c>
      <c r="F82" s="16"/>
      <c r="G82" s="93"/>
      <c r="H82" s="94"/>
      <c r="I82" s="95"/>
      <c r="J82" s="96"/>
      <c r="K82" s="133"/>
      <c r="L82" s="134"/>
      <c r="M82" s="244"/>
      <c r="N82" s="245"/>
      <c r="O82"/>
      <c r="P82"/>
      <c r="Q82"/>
      <c r="R82"/>
      <c r="S82"/>
      <c r="T82"/>
      <c r="U82"/>
      <c r="V82"/>
    </row>
    <row r="83" spans="1:22" s="3" customFormat="1" hidden="1" x14ac:dyDescent="0.3">
      <c r="A83" s="261"/>
      <c r="B83" s="262"/>
      <c r="C83" s="263"/>
      <c r="D83" s="263"/>
      <c r="E83" s="264">
        <f t="shared" si="1"/>
        <v>80408.34016528877</v>
      </c>
      <c r="F83" s="16"/>
      <c r="G83" s="93"/>
      <c r="H83" s="94"/>
      <c r="I83" s="95"/>
      <c r="J83" s="96"/>
      <c r="K83" s="133"/>
      <c r="L83" s="134"/>
      <c r="M83" s="244"/>
      <c r="N83" s="245"/>
      <c r="O83"/>
      <c r="P83"/>
      <c r="Q83"/>
      <c r="R83"/>
      <c r="S83"/>
      <c r="T83"/>
      <c r="U83"/>
      <c r="V83"/>
    </row>
    <row r="84" spans="1:22" s="3" customFormat="1" hidden="1" x14ac:dyDescent="0.3">
      <c r="A84" s="261"/>
      <c r="B84" s="262"/>
      <c r="C84" s="263"/>
      <c r="D84" s="263"/>
      <c r="E84" s="264">
        <f t="shared" si="1"/>
        <v>80408.34016528877</v>
      </c>
      <c r="F84" s="16"/>
      <c r="G84" s="93"/>
      <c r="H84" s="94"/>
      <c r="I84" s="95"/>
      <c r="J84" s="96"/>
      <c r="K84" s="133"/>
      <c r="L84" s="134"/>
      <c r="M84" s="244"/>
      <c r="N84" s="245"/>
      <c r="O84"/>
      <c r="P84"/>
      <c r="Q84"/>
      <c r="R84"/>
      <c r="S84"/>
      <c r="T84"/>
      <c r="U84"/>
      <c r="V84"/>
    </row>
    <row r="85" spans="1:22" s="3" customFormat="1" hidden="1" x14ac:dyDescent="0.3">
      <c r="A85" s="261"/>
      <c r="B85" s="262"/>
      <c r="C85" s="263"/>
      <c r="D85" s="263"/>
      <c r="E85" s="264">
        <f t="shared" si="1"/>
        <v>80408.34016528877</v>
      </c>
      <c r="F85" s="16"/>
      <c r="G85" s="93"/>
      <c r="H85" s="94"/>
      <c r="I85" s="95"/>
      <c r="J85" s="96"/>
      <c r="K85" s="133"/>
      <c r="L85" s="134"/>
      <c r="M85" s="244"/>
      <c r="N85" s="245"/>
      <c r="O85"/>
      <c r="P85"/>
      <c r="Q85"/>
      <c r="R85"/>
      <c r="S85"/>
      <c r="T85"/>
      <c r="U85"/>
      <c r="V85"/>
    </row>
    <row r="86" spans="1:22" s="3" customFormat="1" hidden="1" x14ac:dyDescent="0.3">
      <c r="A86" s="261"/>
      <c r="B86" s="262"/>
      <c r="C86" s="263"/>
      <c r="D86" s="263"/>
      <c r="E86" s="264">
        <f t="shared" si="1"/>
        <v>80408.34016528877</v>
      </c>
      <c r="F86" s="16"/>
      <c r="G86" s="93"/>
      <c r="H86" s="94"/>
      <c r="I86" s="95"/>
      <c r="J86" s="96"/>
      <c r="K86" s="133"/>
      <c r="L86" s="134"/>
      <c r="M86" s="244"/>
      <c r="N86" s="245"/>
      <c r="O86"/>
      <c r="P86"/>
      <c r="Q86"/>
      <c r="R86"/>
      <c r="S86"/>
      <c r="T86"/>
      <c r="U86"/>
      <c r="V86"/>
    </row>
    <row r="87" spans="1:22" s="3" customFormat="1" hidden="1" x14ac:dyDescent="0.3">
      <c r="A87" s="261"/>
      <c r="B87" s="262"/>
      <c r="C87" s="263"/>
      <c r="D87" s="263"/>
      <c r="E87" s="264">
        <f t="shared" si="1"/>
        <v>80408.34016528877</v>
      </c>
      <c r="F87" s="16"/>
      <c r="G87" s="93"/>
      <c r="H87" s="94"/>
      <c r="I87" s="95"/>
      <c r="J87" s="96"/>
      <c r="K87" s="133"/>
      <c r="L87" s="134"/>
      <c r="M87" s="244"/>
      <c r="N87" s="245"/>
      <c r="O87"/>
      <c r="P87"/>
      <c r="Q87"/>
      <c r="R87"/>
      <c r="S87"/>
      <c r="T87"/>
      <c r="U87"/>
      <c r="V87"/>
    </row>
    <row r="88" spans="1:22" s="3" customFormat="1" hidden="1" x14ac:dyDescent="0.3">
      <c r="A88" s="261"/>
      <c r="B88" s="262"/>
      <c r="C88" s="263"/>
      <c r="D88" s="263"/>
      <c r="E88" s="264">
        <f t="shared" si="1"/>
        <v>80408.34016528877</v>
      </c>
      <c r="F88" s="16"/>
      <c r="G88" s="93"/>
      <c r="H88" s="94"/>
      <c r="I88" s="95"/>
      <c r="J88" s="96"/>
      <c r="K88" s="133"/>
      <c r="L88" s="134"/>
      <c r="M88" s="244"/>
      <c r="N88" s="245"/>
      <c r="O88"/>
      <c r="P88"/>
      <c r="Q88"/>
      <c r="R88"/>
      <c r="S88"/>
      <c r="T88"/>
      <c r="U88"/>
      <c r="V88"/>
    </row>
    <row r="89" spans="1:22" s="3" customFormat="1" hidden="1" x14ac:dyDescent="0.3">
      <c r="A89" s="261"/>
      <c r="B89" s="262"/>
      <c r="C89" s="263"/>
      <c r="D89" s="263"/>
      <c r="E89" s="264">
        <f t="shared" si="1"/>
        <v>80408.34016528877</v>
      </c>
      <c r="F89" s="16"/>
      <c r="G89" s="93"/>
      <c r="H89" s="94"/>
      <c r="I89" s="95"/>
      <c r="J89" s="96"/>
      <c r="K89" s="133"/>
      <c r="L89" s="134"/>
      <c r="M89" s="244"/>
      <c r="N89" s="245"/>
      <c r="O89"/>
      <c r="P89"/>
      <c r="Q89"/>
      <c r="R89"/>
      <c r="S89"/>
      <c r="T89"/>
      <c r="U89"/>
      <c r="V89"/>
    </row>
    <row r="90" spans="1:22" s="3" customFormat="1" hidden="1" x14ac:dyDescent="0.3">
      <c r="A90" s="261"/>
      <c r="B90" s="262"/>
      <c r="C90" s="263"/>
      <c r="D90" s="263"/>
      <c r="E90" s="264">
        <f t="shared" si="1"/>
        <v>80408.34016528877</v>
      </c>
      <c r="F90" s="16"/>
      <c r="G90" s="93"/>
      <c r="H90" s="94"/>
      <c r="I90" s="95"/>
      <c r="J90" s="96"/>
      <c r="K90" s="133"/>
      <c r="L90" s="134"/>
      <c r="M90" s="244"/>
      <c r="N90" s="245"/>
      <c r="O90"/>
      <c r="P90"/>
      <c r="Q90"/>
      <c r="R90"/>
      <c r="S90"/>
      <c r="T90"/>
      <c r="U90"/>
      <c r="V90"/>
    </row>
    <row r="91" spans="1:22" s="3" customFormat="1" hidden="1" x14ac:dyDescent="0.3">
      <c r="A91" s="261"/>
      <c r="B91" s="262"/>
      <c r="C91" s="263"/>
      <c r="D91" s="263"/>
      <c r="E91" s="264">
        <f t="shared" si="1"/>
        <v>80408.34016528877</v>
      </c>
      <c r="F91" s="16"/>
      <c r="G91" s="93"/>
      <c r="H91" s="94"/>
      <c r="I91" s="95"/>
      <c r="J91" s="96"/>
      <c r="K91" s="133"/>
      <c r="L91" s="134"/>
      <c r="M91" s="244"/>
      <c r="N91" s="245"/>
      <c r="O91"/>
      <c r="P91"/>
      <c r="Q91"/>
      <c r="R91"/>
      <c r="S91"/>
      <c r="T91"/>
      <c r="U91"/>
      <c r="V91"/>
    </row>
    <row r="92" spans="1:22" s="3" customFormat="1" hidden="1" x14ac:dyDescent="0.3">
      <c r="A92" s="261"/>
      <c r="B92" s="262"/>
      <c r="C92" s="263"/>
      <c r="D92" s="263"/>
      <c r="E92" s="264">
        <f t="shared" si="1"/>
        <v>80408.34016528877</v>
      </c>
      <c r="F92" s="16"/>
      <c r="G92" s="93"/>
      <c r="H92" s="94"/>
      <c r="I92" s="95"/>
      <c r="J92" s="96"/>
      <c r="K92" s="133"/>
      <c r="L92" s="134"/>
      <c r="M92" s="244"/>
      <c r="N92" s="245"/>
      <c r="O92"/>
      <c r="P92"/>
      <c r="Q92"/>
      <c r="R92"/>
      <c r="S92"/>
      <c r="T92"/>
      <c r="U92"/>
      <c r="V92"/>
    </row>
    <row r="93" spans="1:22" s="3" customFormat="1" hidden="1" x14ac:dyDescent="0.3">
      <c r="A93" s="261"/>
      <c r="B93" s="262"/>
      <c r="C93" s="263"/>
      <c r="D93" s="263"/>
      <c r="E93" s="264">
        <f t="shared" si="1"/>
        <v>80408.34016528877</v>
      </c>
      <c r="F93" s="16"/>
      <c r="G93" s="93"/>
      <c r="H93" s="94"/>
      <c r="I93" s="95"/>
      <c r="J93" s="96"/>
      <c r="K93" s="133"/>
      <c r="L93" s="134"/>
      <c r="M93" s="244"/>
      <c r="N93" s="245"/>
      <c r="O93"/>
      <c r="P93"/>
      <c r="Q93"/>
      <c r="R93"/>
      <c r="S93"/>
      <c r="T93"/>
      <c r="U93"/>
      <c r="V93"/>
    </row>
    <row r="94" spans="1:22" s="3" customFormat="1" hidden="1" x14ac:dyDescent="0.3">
      <c r="A94" s="261"/>
      <c r="B94" s="262"/>
      <c r="C94" s="263"/>
      <c r="D94" s="263"/>
      <c r="E94" s="264">
        <f t="shared" si="1"/>
        <v>80408.34016528877</v>
      </c>
      <c r="F94" s="16"/>
      <c r="G94" s="93"/>
      <c r="H94" s="94"/>
      <c r="I94" s="95"/>
      <c r="J94" s="96"/>
      <c r="K94" s="133"/>
      <c r="L94" s="134"/>
      <c r="M94" s="244"/>
      <c r="N94" s="245"/>
      <c r="O94"/>
      <c r="P94"/>
      <c r="Q94"/>
      <c r="R94"/>
      <c r="S94"/>
      <c r="T94"/>
      <c r="U94"/>
      <c r="V94"/>
    </row>
    <row r="95" spans="1:22" s="3" customFormat="1" hidden="1" x14ac:dyDescent="0.3">
      <c r="A95" s="261"/>
      <c r="B95" s="262"/>
      <c r="C95" s="263"/>
      <c r="D95" s="263"/>
      <c r="E95" s="264">
        <f t="shared" si="1"/>
        <v>80408.34016528877</v>
      </c>
      <c r="F95" s="16"/>
      <c r="G95" s="93"/>
      <c r="H95" s="94"/>
      <c r="I95" s="95"/>
      <c r="J95" s="96"/>
      <c r="K95" s="133"/>
      <c r="L95" s="134"/>
      <c r="M95" s="244"/>
      <c r="N95" s="245"/>
      <c r="O95"/>
      <c r="P95"/>
      <c r="Q95"/>
      <c r="R95"/>
      <c r="S95"/>
      <c r="T95"/>
      <c r="U95"/>
      <c r="V95"/>
    </row>
    <row r="96" spans="1:22" s="3" customFormat="1" hidden="1" x14ac:dyDescent="0.3">
      <c r="A96" s="261"/>
      <c r="B96" s="262"/>
      <c r="C96" s="263"/>
      <c r="D96" s="263"/>
      <c r="E96" s="264">
        <f t="shared" si="1"/>
        <v>80408.34016528877</v>
      </c>
      <c r="F96" s="16"/>
      <c r="G96" s="93"/>
      <c r="H96" s="94"/>
      <c r="I96" s="95"/>
      <c r="J96" s="96"/>
      <c r="K96" s="133"/>
      <c r="L96" s="134"/>
      <c r="M96" s="244"/>
      <c r="N96" s="245"/>
      <c r="O96"/>
      <c r="P96"/>
      <c r="Q96"/>
      <c r="R96"/>
      <c r="S96"/>
      <c r="T96"/>
      <c r="U96"/>
      <c r="V96"/>
    </row>
    <row r="97" spans="1:22" s="3" customFormat="1" hidden="1" x14ac:dyDescent="0.3">
      <c r="A97" s="261"/>
      <c r="B97" s="262"/>
      <c r="C97" s="263"/>
      <c r="D97" s="263"/>
      <c r="E97" s="264">
        <f t="shared" si="1"/>
        <v>80408.34016528877</v>
      </c>
      <c r="F97" s="16"/>
      <c r="G97" s="93"/>
      <c r="H97" s="94"/>
      <c r="I97" s="95"/>
      <c r="J97" s="96"/>
      <c r="K97" s="133"/>
      <c r="L97" s="134"/>
      <c r="M97" s="244"/>
      <c r="N97" s="245"/>
      <c r="O97"/>
      <c r="P97"/>
      <c r="Q97"/>
      <c r="R97"/>
      <c r="S97"/>
      <c r="T97"/>
      <c r="U97"/>
      <c r="V97"/>
    </row>
    <row r="98" spans="1:22" s="3" customFormat="1" x14ac:dyDescent="0.3">
      <c r="A98" s="261"/>
      <c r="B98" s="262"/>
      <c r="C98" s="263"/>
      <c r="D98" s="263"/>
      <c r="E98" s="264">
        <f t="shared" si="1"/>
        <v>80408.34016528877</v>
      </c>
      <c r="F98" s="16"/>
      <c r="G98" s="93"/>
      <c r="H98" s="94"/>
      <c r="I98" s="95"/>
      <c r="J98" s="96"/>
      <c r="K98" s="133"/>
      <c r="L98" s="134"/>
      <c r="M98" s="244"/>
      <c r="N98" s="245"/>
      <c r="O98"/>
      <c r="P98"/>
      <c r="Q98"/>
      <c r="R98"/>
      <c r="S98"/>
      <c r="T98"/>
      <c r="U98"/>
      <c r="V98"/>
    </row>
    <row r="99" spans="1:22" s="3" customFormat="1" hidden="1" x14ac:dyDescent="0.3">
      <c r="A99" s="261"/>
      <c r="B99" s="262"/>
      <c r="C99" s="263"/>
      <c r="D99" s="263"/>
      <c r="E99" s="264">
        <f t="shared" si="1"/>
        <v>80408.34016528877</v>
      </c>
      <c r="F99" s="16"/>
      <c r="G99" s="93"/>
      <c r="H99" s="94"/>
      <c r="I99" s="95"/>
      <c r="J99" s="96"/>
      <c r="K99" s="133"/>
      <c r="L99" s="134"/>
      <c r="M99" s="244"/>
      <c r="N99" s="245"/>
      <c r="O99"/>
      <c r="P99"/>
      <c r="Q99"/>
      <c r="R99"/>
      <c r="S99"/>
      <c r="T99"/>
      <c r="U99"/>
      <c r="V99"/>
    </row>
    <row r="100" spans="1:22" s="3" customFormat="1" hidden="1" x14ac:dyDescent="0.3">
      <c r="A100" s="261"/>
      <c r="B100" s="262"/>
      <c r="C100" s="263"/>
      <c r="D100" s="263"/>
      <c r="E100" s="264">
        <f t="shared" si="1"/>
        <v>80408.34016528877</v>
      </c>
      <c r="F100" s="16"/>
      <c r="G100" s="93"/>
      <c r="H100" s="94"/>
      <c r="I100" s="95"/>
      <c r="J100" s="96"/>
      <c r="K100" s="133"/>
      <c r="L100" s="134"/>
      <c r="M100" s="244"/>
      <c r="N100" s="245"/>
      <c r="O100"/>
      <c r="P100"/>
      <c r="Q100"/>
      <c r="R100"/>
      <c r="S100"/>
      <c r="T100"/>
      <c r="U100"/>
      <c r="V100"/>
    </row>
    <row r="101" spans="1:22" s="3" customFormat="1" hidden="1" x14ac:dyDescent="0.3">
      <c r="A101" s="261"/>
      <c r="B101" s="262"/>
      <c r="C101" s="263"/>
      <c r="D101" s="263"/>
      <c r="E101" s="264">
        <f t="shared" si="1"/>
        <v>80408.34016528877</v>
      </c>
      <c r="F101" s="16"/>
      <c r="G101" s="93"/>
      <c r="H101" s="94"/>
      <c r="I101" s="95"/>
      <c r="J101" s="96"/>
      <c r="K101" s="133"/>
      <c r="L101" s="134"/>
      <c r="M101" s="244"/>
      <c r="N101" s="245"/>
      <c r="O101"/>
      <c r="P101"/>
      <c r="Q101"/>
      <c r="R101"/>
      <c r="S101"/>
      <c r="T101"/>
      <c r="U101"/>
      <c r="V101"/>
    </row>
    <row r="102" spans="1:22" s="3" customFormat="1" hidden="1" x14ac:dyDescent="0.3">
      <c r="A102" s="261"/>
      <c r="B102" s="262"/>
      <c r="C102" s="263"/>
      <c r="D102" s="263"/>
      <c r="E102" s="264">
        <f t="shared" si="1"/>
        <v>80408.34016528877</v>
      </c>
      <c r="F102" s="16"/>
      <c r="G102" s="93"/>
      <c r="H102" s="94"/>
      <c r="I102" s="95"/>
      <c r="J102" s="96"/>
      <c r="K102" s="133"/>
      <c r="L102" s="134"/>
      <c r="M102" s="244"/>
      <c r="N102" s="245"/>
      <c r="O102"/>
      <c r="P102"/>
      <c r="Q102"/>
      <c r="R102"/>
      <c r="S102"/>
      <c r="T102"/>
      <c r="U102"/>
      <c r="V102"/>
    </row>
    <row r="103" spans="1:22" s="3" customFormat="1" hidden="1" x14ac:dyDescent="0.3">
      <c r="A103" s="261"/>
      <c r="B103" s="262"/>
      <c r="C103" s="263"/>
      <c r="D103" s="263"/>
      <c r="E103" s="264">
        <f t="shared" si="1"/>
        <v>80408.34016528877</v>
      </c>
      <c r="F103" s="16"/>
      <c r="G103" s="93"/>
      <c r="H103" s="94"/>
      <c r="I103" s="95"/>
      <c r="J103" s="96"/>
      <c r="K103" s="133"/>
      <c r="L103" s="134"/>
      <c r="M103" s="244"/>
      <c r="N103" s="245"/>
      <c r="O103"/>
      <c r="P103"/>
      <c r="Q103"/>
      <c r="R103"/>
      <c r="S103"/>
      <c r="T103"/>
      <c r="U103"/>
      <c r="V103"/>
    </row>
    <row r="104" spans="1:22" s="3" customFormat="1" hidden="1" x14ac:dyDescent="0.3">
      <c r="A104" s="261"/>
      <c r="B104" s="262"/>
      <c r="C104" s="263"/>
      <c r="D104" s="263"/>
      <c r="E104" s="264">
        <f t="shared" si="1"/>
        <v>80408.34016528877</v>
      </c>
      <c r="F104" s="16"/>
      <c r="G104" s="93"/>
      <c r="H104" s="94"/>
      <c r="I104" s="95"/>
      <c r="J104" s="96"/>
      <c r="K104" s="133"/>
      <c r="L104" s="134"/>
      <c r="M104" s="244"/>
      <c r="N104" s="245"/>
      <c r="O104"/>
      <c r="P104"/>
      <c r="Q104"/>
      <c r="R104"/>
      <c r="S104"/>
      <c r="T104"/>
      <c r="U104"/>
      <c r="V104"/>
    </row>
    <row r="105" spans="1:22" s="3" customFormat="1" hidden="1" x14ac:dyDescent="0.3">
      <c r="A105" s="261"/>
      <c r="B105" s="262"/>
      <c r="C105" s="263"/>
      <c r="D105" s="263"/>
      <c r="E105" s="264">
        <f t="shared" si="1"/>
        <v>80408.34016528877</v>
      </c>
      <c r="F105" s="16"/>
      <c r="G105" s="93"/>
      <c r="H105" s="94"/>
      <c r="I105" s="95"/>
      <c r="J105" s="96"/>
      <c r="K105" s="133"/>
      <c r="L105" s="134"/>
      <c r="M105" s="244"/>
      <c r="N105" s="245"/>
      <c r="O105"/>
      <c r="P105"/>
      <c r="Q105"/>
      <c r="R105"/>
      <c r="S105"/>
      <c r="T105"/>
      <c r="U105"/>
      <c r="V105"/>
    </row>
    <row r="106" spans="1:22" s="3" customFormat="1" hidden="1" x14ac:dyDescent="0.3">
      <c r="A106" s="261"/>
      <c r="B106" s="262"/>
      <c r="C106" s="263"/>
      <c r="D106" s="263"/>
      <c r="E106" s="264">
        <f t="shared" si="1"/>
        <v>80408.34016528877</v>
      </c>
      <c r="F106" s="16"/>
      <c r="G106" s="93"/>
      <c r="H106" s="94"/>
      <c r="I106" s="95"/>
      <c r="J106" s="96"/>
      <c r="K106" s="133"/>
      <c r="L106" s="134"/>
      <c r="M106" s="244"/>
      <c r="N106" s="245"/>
      <c r="O106"/>
      <c r="P106"/>
      <c r="Q106"/>
      <c r="R106"/>
      <c r="S106"/>
      <c r="T106"/>
      <c r="U106"/>
      <c r="V106"/>
    </row>
    <row r="107" spans="1:22" s="3" customFormat="1" hidden="1" x14ac:dyDescent="0.3">
      <c r="A107" s="261"/>
      <c r="B107" s="262"/>
      <c r="C107" s="263"/>
      <c r="D107" s="263"/>
      <c r="E107" s="264">
        <f t="shared" si="1"/>
        <v>80408.34016528877</v>
      </c>
      <c r="F107" s="16"/>
      <c r="G107" s="93"/>
      <c r="H107" s="94"/>
      <c r="I107" s="95"/>
      <c r="J107" s="96"/>
      <c r="K107" s="133"/>
      <c r="L107" s="134"/>
      <c r="M107" s="244"/>
      <c r="N107" s="245"/>
      <c r="O107"/>
      <c r="P107"/>
      <c r="Q107"/>
      <c r="R107"/>
      <c r="S107"/>
      <c r="T107"/>
      <c r="U107"/>
      <c r="V107"/>
    </row>
    <row r="108" spans="1:22" s="3" customFormat="1" hidden="1" x14ac:dyDescent="0.3">
      <c r="A108" s="261"/>
      <c r="B108" s="262"/>
      <c r="C108" s="263"/>
      <c r="D108" s="263"/>
      <c r="E108" s="264">
        <f t="shared" si="1"/>
        <v>80408.34016528877</v>
      </c>
      <c r="F108" s="16"/>
      <c r="G108" s="93"/>
      <c r="H108" s="94"/>
      <c r="I108" s="95"/>
      <c r="J108" s="96"/>
      <c r="K108" s="133"/>
      <c r="L108" s="134"/>
      <c r="M108" s="244"/>
      <c r="N108" s="245"/>
      <c r="O108"/>
      <c r="P108"/>
      <c r="Q108"/>
      <c r="R108"/>
      <c r="S108"/>
      <c r="T108"/>
      <c r="U108"/>
      <c r="V108"/>
    </row>
    <row r="109" spans="1:22" s="3" customFormat="1" hidden="1" x14ac:dyDescent="0.3">
      <c r="A109" s="261"/>
      <c r="B109" s="262"/>
      <c r="C109" s="263"/>
      <c r="D109" s="263"/>
      <c r="E109" s="264">
        <f t="shared" si="1"/>
        <v>80408.34016528877</v>
      </c>
      <c r="F109" s="16"/>
      <c r="G109" s="93"/>
      <c r="H109" s="94"/>
      <c r="I109" s="95"/>
      <c r="J109" s="96"/>
      <c r="K109" s="133"/>
      <c r="L109" s="134"/>
      <c r="M109" s="244"/>
      <c r="N109" s="245"/>
      <c r="O109"/>
      <c r="P109"/>
      <c r="Q109"/>
      <c r="R109"/>
      <c r="S109"/>
      <c r="T109"/>
      <c r="U109"/>
      <c r="V109"/>
    </row>
    <row r="110" spans="1:22" s="3" customFormat="1" x14ac:dyDescent="0.3">
      <c r="A110" s="261"/>
      <c r="B110" s="262"/>
      <c r="C110" s="263"/>
      <c r="D110" s="263"/>
      <c r="E110" s="264">
        <f t="shared" si="1"/>
        <v>80408.34016528877</v>
      </c>
      <c r="F110" s="16"/>
      <c r="G110" s="93"/>
      <c r="H110" s="94"/>
      <c r="I110" s="95"/>
      <c r="J110" s="96"/>
      <c r="K110" s="133"/>
      <c r="L110" s="134"/>
      <c r="M110" s="244"/>
      <c r="N110" s="245"/>
      <c r="O110"/>
      <c r="P110"/>
      <c r="Q110"/>
      <c r="R110"/>
      <c r="S110"/>
      <c r="T110"/>
      <c r="U110"/>
      <c r="V110"/>
    </row>
    <row r="111" spans="1:22" s="3" customFormat="1" hidden="1" x14ac:dyDescent="0.3">
      <c r="A111" s="261"/>
      <c r="B111" s="262"/>
      <c r="C111" s="263"/>
      <c r="D111" s="263"/>
      <c r="E111" s="264">
        <f t="shared" si="1"/>
        <v>80408.34016528877</v>
      </c>
      <c r="F111" s="16"/>
      <c r="G111" s="93"/>
      <c r="H111" s="94"/>
      <c r="I111" s="95"/>
      <c r="J111" s="96"/>
      <c r="K111" s="133"/>
      <c r="L111" s="134"/>
      <c r="M111" s="244"/>
      <c r="N111" s="245"/>
      <c r="O111"/>
      <c r="P111"/>
      <c r="Q111"/>
      <c r="R111"/>
      <c r="S111"/>
      <c r="T111"/>
      <c r="U111"/>
      <c r="V111"/>
    </row>
    <row r="112" spans="1:22" s="3" customFormat="1" hidden="1" x14ac:dyDescent="0.3">
      <c r="A112" s="261"/>
      <c r="B112" s="262"/>
      <c r="C112" s="263"/>
      <c r="D112" s="263"/>
      <c r="E112" s="264">
        <f t="shared" si="1"/>
        <v>80408.34016528877</v>
      </c>
      <c r="F112" s="16"/>
      <c r="G112" s="93"/>
      <c r="H112" s="94"/>
      <c r="I112" s="95"/>
      <c r="J112" s="96"/>
      <c r="K112" s="133"/>
      <c r="L112" s="134"/>
      <c r="M112" s="244"/>
      <c r="N112" s="245"/>
      <c r="O112"/>
      <c r="P112"/>
      <c r="Q112"/>
      <c r="R112"/>
      <c r="S112"/>
      <c r="T112"/>
      <c r="U112"/>
      <c r="V112"/>
    </row>
    <row r="113" spans="1:22" s="3" customFormat="1" hidden="1" x14ac:dyDescent="0.3">
      <c r="A113" s="261"/>
      <c r="B113" s="262"/>
      <c r="C113" s="263"/>
      <c r="D113" s="263"/>
      <c r="E113" s="264">
        <f t="shared" si="1"/>
        <v>80408.34016528877</v>
      </c>
      <c r="F113" s="16"/>
      <c r="G113" s="93"/>
      <c r="H113" s="94"/>
      <c r="I113" s="95"/>
      <c r="J113" s="96"/>
      <c r="K113" s="133"/>
      <c r="L113" s="134"/>
      <c r="M113" s="244"/>
      <c r="N113" s="245"/>
      <c r="O113"/>
      <c r="P113"/>
      <c r="Q113"/>
      <c r="R113"/>
      <c r="S113"/>
      <c r="T113"/>
      <c r="U113"/>
      <c r="V113"/>
    </row>
    <row r="114" spans="1:22" s="3" customFormat="1" hidden="1" x14ac:dyDescent="0.3">
      <c r="A114" s="261"/>
      <c r="B114" s="262"/>
      <c r="C114" s="263"/>
      <c r="D114" s="263"/>
      <c r="E114" s="264">
        <f t="shared" si="1"/>
        <v>80408.34016528877</v>
      </c>
      <c r="F114" s="16"/>
      <c r="G114" s="93"/>
      <c r="H114" s="94"/>
      <c r="I114" s="95"/>
      <c r="J114" s="96"/>
      <c r="K114" s="133"/>
      <c r="L114" s="134"/>
      <c r="M114" s="244"/>
      <c r="N114" s="245"/>
      <c r="O114"/>
      <c r="P114"/>
      <c r="Q114"/>
      <c r="R114"/>
      <c r="S114"/>
      <c r="T114"/>
      <c r="U114"/>
      <c r="V114"/>
    </row>
    <row r="115" spans="1:22" s="3" customFormat="1" hidden="1" x14ac:dyDescent="0.3">
      <c r="A115" s="261"/>
      <c r="B115" s="262"/>
      <c r="C115" s="263"/>
      <c r="D115" s="263"/>
      <c r="E115" s="264">
        <f t="shared" si="1"/>
        <v>80408.34016528877</v>
      </c>
      <c r="F115" s="16"/>
      <c r="G115" s="93"/>
      <c r="H115" s="94"/>
      <c r="I115" s="95"/>
      <c r="J115" s="96"/>
      <c r="K115" s="133"/>
      <c r="L115" s="134"/>
      <c r="M115" s="244"/>
      <c r="N115" s="245"/>
      <c r="O115"/>
      <c r="P115"/>
      <c r="Q115"/>
      <c r="R115"/>
      <c r="S115"/>
      <c r="T115"/>
      <c r="U115"/>
      <c r="V115"/>
    </row>
    <row r="116" spans="1:22" s="3" customFormat="1" hidden="1" x14ac:dyDescent="0.3">
      <c r="A116" s="261"/>
      <c r="B116" s="262"/>
      <c r="C116" s="263"/>
      <c r="D116" s="263"/>
      <c r="E116" s="264">
        <f t="shared" si="1"/>
        <v>80408.34016528877</v>
      </c>
      <c r="F116" s="16"/>
      <c r="G116" s="93"/>
      <c r="H116" s="94"/>
      <c r="I116" s="95"/>
      <c r="J116" s="96"/>
      <c r="K116" s="133"/>
      <c r="L116" s="134"/>
      <c r="M116" s="244"/>
      <c r="N116" s="245"/>
      <c r="O116"/>
      <c r="P116"/>
      <c r="Q116"/>
      <c r="R116"/>
      <c r="S116"/>
      <c r="T116"/>
      <c r="U116"/>
      <c r="V116"/>
    </row>
    <row r="117" spans="1:22" s="3" customFormat="1" hidden="1" x14ac:dyDescent="0.3">
      <c r="A117" s="261"/>
      <c r="B117" s="262"/>
      <c r="C117" s="263"/>
      <c r="D117" s="263"/>
      <c r="E117" s="264">
        <f t="shared" si="1"/>
        <v>80408.34016528877</v>
      </c>
      <c r="F117" s="16"/>
      <c r="G117" s="93"/>
      <c r="H117" s="94"/>
      <c r="I117" s="95"/>
      <c r="J117" s="96"/>
      <c r="K117" s="133"/>
      <c r="L117" s="134"/>
      <c r="M117" s="244"/>
      <c r="N117" s="245"/>
      <c r="O117"/>
      <c r="P117"/>
      <c r="Q117"/>
      <c r="R117"/>
      <c r="S117"/>
      <c r="T117"/>
      <c r="U117"/>
      <c r="V117"/>
    </row>
    <row r="118" spans="1:22" s="3" customFormat="1" hidden="1" x14ac:dyDescent="0.3">
      <c r="A118" s="261"/>
      <c r="B118" s="262"/>
      <c r="C118" s="263"/>
      <c r="D118" s="263"/>
      <c r="E118" s="264">
        <f t="shared" si="1"/>
        <v>80408.34016528877</v>
      </c>
      <c r="F118" s="16"/>
      <c r="G118" s="93"/>
      <c r="H118" s="94"/>
      <c r="I118" s="95"/>
      <c r="J118" s="96"/>
      <c r="K118" s="133"/>
      <c r="L118" s="134"/>
      <c r="M118" s="244"/>
      <c r="N118" s="245"/>
      <c r="O118"/>
      <c r="P118"/>
      <c r="Q118"/>
      <c r="R118"/>
      <c r="S118"/>
      <c r="T118"/>
      <c r="U118"/>
      <c r="V118"/>
    </row>
    <row r="119" spans="1:22" s="3" customFormat="1" hidden="1" x14ac:dyDescent="0.3">
      <c r="A119" s="261"/>
      <c r="B119" s="262"/>
      <c r="C119" s="263"/>
      <c r="D119" s="263"/>
      <c r="E119" s="264">
        <f t="shared" si="1"/>
        <v>80408.34016528877</v>
      </c>
      <c r="F119" s="16"/>
      <c r="G119" s="93"/>
      <c r="H119" s="94"/>
      <c r="I119" s="95"/>
      <c r="J119" s="96"/>
      <c r="K119" s="133"/>
      <c r="L119" s="134"/>
      <c r="M119" s="244"/>
      <c r="N119" s="245"/>
      <c r="O119"/>
      <c r="P119"/>
      <c r="Q119"/>
      <c r="R119"/>
      <c r="S119"/>
      <c r="T119"/>
      <c r="U119"/>
      <c r="V119"/>
    </row>
    <row r="120" spans="1:22" s="3" customFormat="1" hidden="1" x14ac:dyDescent="0.3">
      <c r="A120" s="261"/>
      <c r="B120" s="262"/>
      <c r="C120" s="263"/>
      <c r="D120" s="263"/>
      <c r="E120" s="264">
        <f t="shared" si="1"/>
        <v>80408.34016528877</v>
      </c>
      <c r="F120" s="16"/>
      <c r="G120" s="93"/>
      <c r="H120" s="94"/>
      <c r="I120" s="95"/>
      <c r="J120" s="96"/>
      <c r="K120" s="133"/>
      <c r="L120" s="134"/>
      <c r="M120" s="244"/>
      <c r="N120" s="245"/>
      <c r="O120"/>
      <c r="P120"/>
      <c r="Q120"/>
      <c r="R120"/>
      <c r="S120"/>
      <c r="T120"/>
      <c r="U120"/>
      <c r="V120"/>
    </row>
    <row r="121" spans="1:22" s="3" customFormat="1" hidden="1" x14ac:dyDescent="0.3">
      <c r="A121" s="261"/>
      <c r="B121" s="262"/>
      <c r="C121" s="263"/>
      <c r="D121" s="263"/>
      <c r="E121" s="264">
        <f t="shared" si="1"/>
        <v>80408.34016528877</v>
      </c>
      <c r="F121" s="16"/>
      <c r="G121" s="93"/>
      <c r="H121" s="94"/>
      <c r="I121" s="95"/>
      <c r="J121" s="96"/>
      <c r="K121" s="133"/>
      <c r="L121" s="134"/>
      <c r="M121" s="244"/>
      <c r="N121" s="245"/>
      <c r="O121"/>
      <c r="P121"/>
      <c r="Q121"/>
      <c r="R121"/>
      <c r="S121"/>
      <c r="T121"/>
      <c r="U121"/>
      <c r="V121"/>
    </row>
    <row r="122" spans="1:22" s="3" customFormat="1" hidden="1" x14ac:dyDescent="0.3">
      <c r="A122" s="261"/>
      <c r="B122" s="262"/>
      <c r="C122" s="263"/>
      <c r="D122" s="263"/>
      <c r="E122" s="264">
        <f t="shared" si="1"/>
        <v>80408.34016528877</v>
      </c>
      <c r="F122" s="16"/>
      <c r="G122" s="93"/>
      <c r="H122" s="94"/>
      <c r="I122" s="95"/>
      <c r="J122" s="96"/>
      <c r="K122" s="133"/>
      <c r="L122" s="134"/>
      <c r="M122" s="244"/>
      <c r="N122" s="245"/>
      <c r="O122"/>
      <c r="P122"/>
      <c r="Q122"/>
      <c r="R122"/>
      <c r="S122"/>
      <c r="T122"/>
      <c r="U122"/>
      <c r="V122"/>
    </row>
    <row r="123" spans="1:22" s="3" customFormat="1" hidden="1" x14ac:dyDescent="0.3">
      <c r="A123" s="261"/>
      <c r="B123" s="262"/>
      <c r="C123" s="263"/>
      <c r="D123" s="263"/>
      <c r="E123" s="264">
        <f t="shared" si="1"/>
        <v>80408.34016528877</v>
      </c>
      <c r="F123" s="16"/>
      <c r="G123" s="93"/>
      <c r="H123" s="94"/>
      <c r="I123" s="95"/>
      <c r="J123" s="96"/>
      <c r="K123" s="133"/>
      <c r="L123" s="134"/>
      <c r="M123" s="244"/>
      <c r="N123" s="245"/>
      <c r="O123"/>
      <c r="P123"/>
      <c r="Q123"/>
      <c r="R123"/>
      <c r="S123"/>
      <c r="T123"/>
      <c r="U123"/>
      <c r="V123"/>
    </row>
    <row r="124" spans="1:22" s="3" customFormat="1" hidden="1" x14ac:dyDescent="0.3">
      <c r="A124" s="261"/>
      <c r="B124" s="262"/>
      <c r="C124" s="263"/>
      <c r="D124" s="263"/>
      <c r="E124" s="264">
        <f t="shared" si="1"/>
        <v>80408.34016528877</v>
      </c>
      <c r="F124" s="16"/>
      <c r="G124" s="93"/>
      <c r="H124" s="94"/>
      <c r="I124" s="95"/>
      <c r="J124" s="96"/>
      <c r="K124" s="133"/>
      <c r="L124" s="134"/>
      <c r="M124" s="244"/>
      <c r="N124" s="245"/>
      <c r="O124"/>
      <c r="P124"/>
      <c r="Q124"/>
      <c r="R124"/>
      <c r="S124"/>
      <c r="T124"/>
      <c r="U124"/>
      <c r="V124"/>
    </row>
    <row r="125" spans="1:22" s="3" customFormat="1" hidden="1" x14ac:dyDescent="0.3">
      <c r="A125" s="261"/>
      <c r="B125" s="262"/>
      <c r="C125" s="263"/>
      <c r="D125" s="263"/>
      <c r="E125" s="264">
        <f t="shared" si="1"/>
        <v>80408.34016528877</v>
      </c>
      <c r="F125" s="16"/>
      <c r="G125" s="93"/>
      <c r="H125" s="94"/>
      <c r="I125" s="95"/>
      <c r="J125" s="96"/>
      <c r="K125" s="133"/>
      <c r="L125" s="134"/>
      <c r="M125" s="244"/>
      <c r="N125" s="245"/>
      <c r="O125"/>
      <c r="P125"/>
      <c r="Q125"/>
      <c r="R125"/>
      <c r="S125"/>
      <c r="T125"/>
      <c r="U125"/>
      <c r="V125"/>
    </row>
    <row r="126" spans="1:22" s="3" customFormat="1" hidden="1" x14ac:dyDescent="0.3">
      <c r="A126" s="261"/>
      <c r="B126" s="262"/>
      <c r="C126" s="263"/>
      <c r="D126" s="263"/>
      <c r="E126" s="264">
        <f t="shared" si="1"/>
        <v>80408.34016528877</v>
      </c>
      <c r="F126" s="16"/>
      <c r="G126" s="93"/>
      <c r="H126" s="94"/>
      <c r="I126" s="95"/>
      <c r="J126" s="96"/>
      <c r="K126" s="133"/>
      <c r="L126" s="134"/>
      <c r="M126" s="244"/>
      <c r="N126" s="245"/>
      <c r="O126"/>
      <c r="P126"/>
      <c r="Q126"/>
      <c r="R126"/>
      <c r="S126"/>
      <c r="T126"/>
      <c r="U126"/>
      <c r="V126"/>
    </row>
    <row r="127" spans="1:22" s="3" customFormat="1" x14ac:dyDescent="0.3">
      <c r="A127" s="261"/>
      <c r="B127" s="262"/>
      <c r="C127" s="263"/>
      <c r="D127" s="263"/>
      <c r="E127" s="264">
        <f t="shared" si="1"/>
        <v>80408.34016528877</v>
      </c>
      <c r="F127" s="16"/>
      <c r="G127" s="93"/>
      <c r="H127" s="94"/>
      <c r="I127" s="95"/>
      <c r="J127" s="96"/>
      <c r="K127" s="133"/>
      <c r="L127" s="134"/>
      <c r="M127" s="244"/>
      <c r="N127" s="245"/>
      <c r="O127"/>
      <c r="P127"/>
      <c r="Q127"/>
      <c r="R127"/>
      <c r="S127"/>
      <c r="T127"/>
      <c r="U127"/>
      <c r="V127"/>
    </row>
    <row r="128" spans="1:22" s="3" customFormat="1" hidden="1" x14ac:dyDescent="0.3">
      <c r="A128" s="261"/>
      <c r="B128" s="262"/>
      <c r="C128" s="263"/>
      <c r="D128" s="263"/>
      <c r="E128" s="264">
        <f t="shared" si="1"/>
        <v>80408.34016528877</v>
      </c>
      <c r="F128" s="16"/>
      <c r="G128" s="93"/>
      <c r="H128" s="94"/>
      <c r="I128" s="95"/>
      <c r="J128" s="96"/>
      <c r="K128" s="133"/>
      <c r="L128" s="134"/>
      <c r="M128" s="244"/>
      <c r="N128" s="245"/>
      <c r="O128"/>
      <c r="P128"/>
      <c r="Q128"/>
      <c r="R128"/>
      <c r="S128"/>
      <c r="T128"/>
      <c r="U128"/>
      <c r="V128"/>
    </row>
    <row r="129" spans="1:22" s="3" customFormat="1" hidden="1" x14ac:dyDescent="0.3">
      <c r="A129" s="261"/>
      <c r="B129" s="262"/>
      <c r="C129" s="263"/>
      <c r="D129" s="263"/>
      <c r="E129" s="264">
        <f t="shared" si="1"/>
        <v>80408.34016528877</v>
      </c>
      <c r="F129" s="16"/>
      <c r="G129" s="93"/>
      <c r="H129" s="94"/>
      <c r="I129" s="95"/>
      <c r="J129" s="96"/>
      <c r="K129" s="133"/>
      <c r="L129" s="134"/>
      <c r="M129" s="244"/>
      <c r="N129" s="245"/>
      <c r="O129"/>
      <c r="P129"/>
      <c r="Q129"/>
      <c r="R129"/>
      <c r="S129"/>
      <c r="T129"/>
      <c r="U129"/>
      <c r="V129"/>
    </row>
    <row r="130" spans="1:22" s="3" customFormat="1" hidden="1" x14ac:dyDescent="0.3">
      <c r="A130" s="261"/>
      <c r="B130" s="262"/>
      <c r="C130" s="263"/>
      <c r="D130" s="263"/>
      <c r="E130" s="264">
        <f t="shared" si="1"/>
        <v>80408.34016528877</v>
      </c>
      <c r="F130" s="16"/>
      <c r="G130" s="93"/>
      <c r="H130" s="94"/>
      <c r="I130" s="95"/>
      <c r="J130" s="96"/>
      <c r="K130" s="133"/>
      <c r="L130" s="134"/>
      <c r="M130" s="244"/>
      <c r="N130" s="245"/>
      <c r="O130"/>
      <c r="P130"/>
      <c r="Q130"/>
      <c r="R130"/>
      <c r="S130"/>
      <c r="T130"/>
      <c r="U130"/>
      <c r="V130"/>
    </row>
    <row r="131" spans="1:22" s="3" customFormat="1" hidden="1" x14ac:dyDescent="0.3">
      <c r="A131" s="261"/>
      <c r="B131" s="262"/>
      <c r="C131" s="263"/>
      <c r="D131" s="263"/>
      <c r="E131" s="264">
        <f t="shared" si="1"/>
        <v>80408.34016528877</v>
      </c>
      <c r="F131" s="16"/>
      <c r="G131" s="93"/>
      <c r="H131" s="94"/>
      <c r="I131" s="95"/>
      <c r="J131" s="96"/>
      <c r="K131" s="133"/>
      <c r="L131" s="134"/>
      <c r="M131" s="244"/>
      <c r="N131" s="245"/>
      <c r="O131"/>
      <c r="P131"/>
      <c r="Q131"/>
      <c r="R131"/>
      <c r="S131"/>
      <c r="T131"/>
      <c r="U131"/>
      <c r="V131"/>
    </row>
    <row r="132" spans="1:22" s="3" customFormat="1" hidden="1" x14ac:dyDescent="0.3">
      <c r="A132" s="261"/>
      <c r="B132" s="262"/>
      <c r="C132" s="263"/>
      <c r="D132" s="263"/>
      <c r="E132" s="264">
        <f t="shared" si="1"/>
        <v>80408.34016528877</v>
      </c>
      <c r="F132" s="16"/>
      <c r="G132" s="93"/>
      <c r="H132" s="94"/>
      <c r="I132" s="95"/>
      <c r="J132" s="96"/>
      <c r="K132" s="133"/>
      <c r="L132" s="134"/>
      <c r="M132" s="244"/>
      <c r="N132" s="245"/>
      <c r="O132"/>
      <c r="P132"/>
      <c r="Q132"/>
      <c r="R132"/>
      <c r="S132"/>
      <c r="T132"/>
      <c r="U132"/>
      <c r="V132"/>
    </row>
    <row r="133" spans="1:22" s="3" customFormat="1" hidden="1" x14ac:dyDescent="0.3">
      <c r="A133" s="261"/>
      <c r="B133" s="262"/>
      <c r="C133" s="263"/>
      <c r="D133" s="263"/>
      <c r="E133" s="264">
        <f t="shared" si="1"/>
        <v>80408.34016528877</v>
      </c>
      <c r="F133" s="16"/>
      <c r="G133" s="93"/>
      <c r="H133" s="94"/>
      <c r="I133" s="95"/>
      <c r="J133" s="96"/>
      <c r="K133" s="133"/>
      <c r="L133" s="134"/>
      <c r="M133" s="244"/>
      <c r="N133" s="245"/>
      <c r="O133"/>
      <c r="P133"/>
      <c r="Q133"/>
      <c r="R133"/>
      <c r="S133"/>
      <c r="T133"/>
      <c r="U133"/>
      <c r="V133"/>
    </row>
    <row r="134" spans="1:22" s="3" customFormat="1" hidden="1" x14ac:dyDescent="0.3">
      <c r="A134" s="261"/>
      <c r="B134" s="262"/>
      <c r="C134" s="263"/>
      <c r="D134" s="263"/>
      <c r="E134" s="264">
        <f t="shared" si="1"/>
        <v>80408.34016528877</v>
      </c>
      <c r="F134" s="16"/>
      <c r="G134" s="93"/>
      <c r="H134" s="94"/>
      <c r="I134" s="95"/>
      <c r="J134" s="96"/>
      <c r="K134" s="133"/>
      <c r="L134" s="134"/>
      <c r="M134" s="244"/>
      <c r="N134" s="245"/>
      <c r="O134"/>
      <c r="P134"/>
      <c r="Q134"/>
      <c r="R134"/>
      <c r="S134"/>
      <c r="T134"/>
      <c r="U134"/>
      <c r="V134"/>
    </row>
    <row r="135" spans="1:22" s="3" customFormat="1" hidden="1" x14ac:dyDescent="0.3">
      <c r="A135" s="261"/>
      <c r="B135" s="262"/>
      <c r="C135" s="263"/>
      <c r="D135" s="263"/>
      <c r="E135" s="264">
        <f t="shared" si="1"/>
        <v>80408.34016528877</v>
      </c>
      <c r="F135" s="16"/>
      <c r="G135" s="93"/>
      <c r="H135" s="94"/>
      <c r="I135" s="95"/>
      <c r="J135" s="96"/>
      <c r="K135" s="133"/>
      <c r="L135" s="134"/>
      <c r="M135" s="244"/>
      <c r="N135" s="245"/>
      <c r="O135"/>
      <c r="P135"/>
      <c r="Q135"/>
      <c r="R135"/>
      <c r="S135"/>
      <c r="T135"/>
      <c r="U135"/>
      <c r="V135"/>
    </row>
    <row r="136" spans="1:22" s="3" customFormat="1" hidden="1" x14ac:dyDescent="0.3">
      <c r="A136" s="261"/>
      <c r="B136" s="262"/>
      <c r="C136" s="263"/>
      <c r="D136" s="263"/>
      <c r="E136" s="264">
        <f t="shared" ref="E136:E184" si="2">+E135+C136-D136</f>
        <v>80408.34016528877</v>
      </c>
      <c r="F136" s="16"/>
      <c r="G136" s="93"/>
      <c r="H136" s="94"/>
      <c r="I136" s="95"/>
      <c r="J136" s="96"/>
      <c r="K136" s="133"/>
      <c r="L136" s="134"/>
      <c r="M136" s="244"/>
      <c r="N136" s="245"/>
      <c r="O136"/>
      <c r="P136"/>
      <c r="Q136"/>
      <c r="R136"/>
      <c r="S136"/>
      <c r="T136"/>
      <c r="U136"/>
      <c r="V136"/>
    </row>
    <row r="137" spans="1:22" s="3" customFormat="1" hidden="1" x14ac:dyDescent="0.3">
      <c r="A137" s="261"/>
      <c r="B137" s="262"/>
      <c r="C137" s="263"/>
      <c r="D137" s="263"/>
      <c r="E137" s="264">
        <f t="shared" si="2"/>
        <v>80408.34016528877</v>
      </c>
      <c r="F137" s="16"/>
      <c r="G137" s="93"/>
      <c r="H137" s="94"/>
      <c r="I137" s="95"/>
      <c r="J137" s="96"/>
      <c r="K137" s="133"/>
      <c r="L137" s="134"/>
      <c r="M137" s="244"/>
      <c r="N137" s="245"/>
      <c r="O137"/>
      <c r="P137"/>
      <c r="Q137"/>
      <c r="R137"/>
      <c r="S137"/>
      <c r="T137"/>
      <c r="U137"/>
      <c r="V137"/>
    </row>
    <row r="138" spans="1:22" s="3" customFormat="1" hidden="1" x14ac:dyDescent="0.3">
      <c r="A138" s="261"/>
      <c r="B138" s="262"/>
      <c r="C138" s="263"/>
      <c r="D138" s="263"/>
      <c r="E138" s="264">
        <f t="shared" si="2"/>
        <v>80408.34016528877</v>
      </c>
      <c r="F138" s="16"/>
      <c r="G138" s="93"/>
      <c r="H138" s="94"/>
      <c r="I138" s="95"/>
      <c r="J138" s="96"/>
      <c r="K138" s="133"/>
      <c r="L138" s="134"/>
      <c r="M138" s="244"/>
      <c r="N138" s="245"/>
      <c r="O138"/>
      <c r="P138"/>
      <c r="Q138"/>
      <c r="R138"/>
      <c r="S138"/>
      <c r="T138"/>
      <c r="U138"/>
      <c r="V138"/>
    </row>
    <row r="139" spans="1:22" s="3" customFormat="1" hidden="1" x14ac:dyDescent="0.3">
      <c r="A139" s="261"/>
      <c r="B139" s="262"/>
      <c r="C139" s="263"/>
      <c r="D139" s="263"/>
      <c r="E139" s="264">
        <f t="shared" si="2"/>
        <v>80408.34016528877</v>
      </c>
      <c r="F139" s="16"/>
      <c r="G139" s="93"/>
      <c r="H139" s="94"/>
      <c r="I139" s="95"/>
      <c r="J139" s="96"/>
      <c r="K139" s="133"/>
      <c r="L139" s="134"/>
      <c r="M139" s="244"/>
      <c r="N139" s="245"/>
      <c r="O139"/>
      <c r="P139"/>
      <c r="Q139"/>
      <c r="R139"/>
      <c r="S139"/>
      <c r="T139"/>
      <c r="U139"/>
      <c r="V139"/>
    </row>
    <row r="140" spans="1:22" s="3" customFormat="1" x14ac:dyDescent="0.3">
      <c r="A140" s="261"/>
      <c r="B140" s="262"/>
      <c r="C140" s="263"/>
      <c r="D140" s="263"/>
      <c r="E140" s="264">
        <f t="shared" si="2"/>
        <v>80408.34016528877</v>
      </c>
      <c r="F140" s="16"/>
      <c r="G140" s="93"/>
      <c r="H140" s="94"/>
      <c r="I140" s="95"/>
      <c r="J140" s="96"/>
      <c r="K140" s="133"/>
      <c r="L140" s="134"/>
      <c r="M140" s="244"/>
      <c r="N140" s="245"/>
      <c r="O140"/>
      <c r="P140"/>
      <c r="Q140"/>
      <c r="R140"/>
      <c r="S140"/>
      <c r="T140"/>
      <c r="U140"/>
      <c r="V140"/>
    </row>
    <row r="141" spans="1:22" s="3" customFormat="1" hidden="1" x14ac:dyDescent="0.3">
      <c r="A141" s="261"/>
      <c r="B141" s="262"/>
      <c r="C141" s="263"/>
      <c r="D141" s="263"/>
      <c r="E141" s="264">
        <f t="shared" si="2"/>
        <v>80408.34016528877</v>
      </c>
      <c r="F141" s="16"/>
      <c r="G141" s="93"/>
      <c r="H141" s="94"/>
      <c r="I141" s="95"/>
      <c r="J141" s="96"/>
      <c r="K141" s="133"/>
      <c r="L141" s="134"/>
      <c r="M141" s="244"/>
      <c r="N141" s="245"/>
      <c r="O141"/>
      <c r="P141"/>
      <c r="Q141"/>
      <c r="R141"/>
      <c r="S141"/>
      <c r="T141"/>
      <c r="U141"/>
      <c r="V141"/>
    </row>
    <row r="142" spans="1:22" s="3" customFormat="1" hidden="1" x14ac:dyDescent="0.3">
      <c r="A142" s="261"/>
      <c r="B142" s="262"/>
      <c r="C142" s="263"/>
      <c r="D142" s="263"/>
      <c r="E142" s="264">
        <f t="shared" si="2"/>
        <v>80408.34016528877</v>
      </c>
      <c r="F142" s="16"/>
      <c r="G142" s="93"/>
      <c r="H142" s="94"/>
      <c r="I142" s="95"/>
      <c r="J142" s="96"/>
      <c r="K142" s="133"/>
      <c r="L142" s="134"/>
      <c r="M142" s="244"/>
      <c r="N142" s="245"/>
      <c r="O142"/>
      <c r="P142"/>
      <c r="Q142"/>
      <c r="R142"/>
      <c r="S142"/>
      <c r="T142"/>
      <c r="U142"/>
      <c r="V142"/>
    </row>
    <row r="143" spans="1:22" s="3" customFormat="1" hidden="1" x14ac:dyDescent="0.3">
      <c r="A143" s="261"/>
      <c r="B143" s="262"/>
      <c r="C143" s="263"/>
      <c r="D143" s="263"/>
      <c r="E143" s="264">
        <f t="shared" si="2"/>
        <v>80408.34016528877</v>
      </c>
      <c r="F143" s="16"/>
      <c r="G143" s="93"/>
      <c r="H143" s="94"/>
      <c r="I143" s="95"/>
      <c r="J143" s="96"/>
      <c r="K143" s="133"/>
      <c r="L143" s="134"/>
      <c r="M143" s="244"/>
      <c r="N143" s="245"/>
      <c r="O143"/>
      <c r="P143"/>
      <c r="Q143"/>
      <c r="R143"/>
      <c r="S143"/>
      <c r="T143"/>
      <c r="U143"/>
      <c r="V143"/>
    </row>
    <row r="144" spans="1:22" s="3" customFormat="1" hidden="1" x14ac:dyDescent="0.3">
      <c r="A144" s="261"/>
      <c r="B144" s="262"/>
      <c r="C144" s="263"/>
      <c r="D144" s="263"/>
      <c r="E144" s="264">
        <f t="shared" si="2"/>
        <v>80408.34016528877</v>
      </c>
      <c r="F144" s="16"/>
      <c r="G144" s="93"/>
      <c r="H144" s="94"/>
      <c r="I144" s="95"/>
      <c r="J144" s="96"/>
      <c r="K144" s="133"/>
      <c r="L144" s="134"/>
      <c r="M144" s="244"/>
      <c r="N144" s="245"/>
      <c r="O144"/>
      <c r="P144"/>
      <c r="Q144"/>
      <c r="R144"/>
      <c r="S144"/>
      <c r="T144"/>
      <c r="U144"/>
      <c r="V144"/>
    </row>
    <row r="145" spans="1:22" s="3" customFormat="1" hidden="1" x14ac:dyDescent="0.3">
      <c r="A145" s="261"/>
      <c r="B145" s="262"/>
      <c r="C145" s="263"/>
      <c r="D145" s="263"/>
      <c r="E145" s="264">
        <f t="shared" si="2"/>
        <v>80408.34016528877</v>
      </c>
      <c r="F145" s="16"/>
      <c r="G145" s="93"/>
      <c r="H145" s="94"/>
      <c r="I145" s="95"/>
      <c r="J145" s="96"/>
      <c r="K145" s="133"/>
      <c r="L145" s="134"/>
      <c r="M145" s="244"/>
      <c r="N145" s="245"/>
      <c r="O145"/>
      <c r="P145"/>
      <c r="Q145"/>
      <c r="R145"/>
      <c r="S145"/>
      <c r="T145"/>
      <c r="U145"/>
      <c r="V145"/>
    </row>
    <row r="146" spans="1:22" s="3" customFormat="1" hidden="1" x14ac:dyDescent="0.3">
      <c r="A146" s="261"/>
      <c r="B146" s="262"/>
      <c r="C146" s="263"/>
      <c r="D146" s="263"/>
      <c r="E146" s="264">
        <f t="shared" si="2"/>
        <v>80408.34016528877</v>
      </c>
      <c r="F146" s="16"/>
      <c r="G146" s="93"/>
      <c r="H146" s="94"/>
      <c r="I146" s="95"/>
      <c r="J146" s="96"/>
      <c r="K146" s="133"/>
      <c r="L146" s="134"/>
      <c r="M146" s="244"/>
      <c r="N146" s="245"/>
      <c r="O146"/>
      <c r="P146"/>
      <c r="Q146"/>
      <c r="R146"/>
      <c r="S146"/>
      <c r="T146"/>
      <c r="U146"/>
      <c r="V146"/>
    </row>
    <row r="147" spans="1:22" s="3" customFormat="1" hidden="1" x14ac:dyDescent="0.3">
      <c r="A147" s="261"/>
      <c r="B147" s="262"/>
      <c r="C147" s="263"/>
      <c r="D147" s="263"/>
      <c r="E147" s="264">
        <f t="shared" si="2"/>
        <v>80408.34016528877</v>
      </c>
      <c r="F147" s="16"/>
      <c r="G147" s="93"/>
      <c r="H147" s="94"/>
      <c r="I147" s="95"/>
      <c r="J147" s="96"/>
      <c r="K147" s="133"/>
      <c r="L147" s="134"/>
      <c r="M147" s="244"/>
      <c r="N147" s="245"/>
      <c r="O147"/>
      <c r="P147"/>
      <c r="Q147"/>
      <c r="R147"/>
      <c r="S147"/>
      <c r="T147"/>
      <c r="U147"/>
      <c r="V147"/>
    </row>
    <row r="148" spans="1:22" s="3" customFormat="1" hidden="1" x14ac:dyDescent="0.3">
      <c r="A148" s="261"/>
      <c r="B148" s="262"/>
      <c r="C148" s="263"/>
      <c r="D148" s="263"/>
      <c r="E148" s="264">
        <f t="shared" si="2"/>
        <v>80408.34016528877</v>
      </c>
      <c r="F148" s="16"/>
      <c r="G148" s="93"/>
      <c r="H148" s="94"/>
      <c r="I148" s="95"/>
      <c r="J148" s="96"/>
      <c r="K148" s="133"/>
      <c r="L148" s="134"/>
      <c r="M148" s="244"/>
      <c r="N148" s="245"/>
      <c r="O148"/>
      <c r="P148"/>
      <c r="Q148"/>
      <c r="R148"/>
      <c r="S148"/>
      <c r="T148"/>
      <c r="U148"/>
      <c r="V148"/>
    </row>
    <row r="149" spans="1:22" s="3" customFormat="1" hidden="1" x14ac:dyDescent="0.3">
      <c r="A149" s="261"/>
      <c r="B149" s="262"/>
      <c r="C149" s="263"/>
      <c r="D149" s="263"/>
      <c r="E149" s="264">
        <f t="shared" si="2"/>
        <v>80408.34016528877</v>
      </c>
      <c r="F149" s="16"/>
      <c r="G149" s="93"/>
      <c r="H149" s="94"/>
      <c r="I149" s="95"/>
      <c r="J149" s="96"/>
      <c r="K149" s="133"/>
      <c r="L149" s="134"/>
      <c r="M149" s="244"/>
      <c r="N149" s="245"/>
      <c r="O149"/>
      <c r="P149"/>
      <c r="Q149"/>
      <c r="R149"/>
      <c r="S149"/>
      <c r="T149"/>
      <c r="U149"/>
      <c r="V149"/>
    </row>
    <row r="150" spans="1:22" s="3" customFormat="1" hidden="1" x14ac:dyDescent="0.3">
      <c r="A150" s="261"/>
      <c r="B150" s="262"/>
      <c r="C150" s="263"/>
      <c r="D150" s="263"/>
      <c r="E150" s="264">
        <f t="shared" si="2"/>
        <v>80408.34016528877</v>
      </c>
      <c r="F150" s="16"/>
      <c r="G150" s="93"/>
      <c r="H150" s="94"/>
      <c r="I150" s="95"/>
      <c r="J150" s="96"/>
      <c r="K150" s="133"/>
      <c r="L150" s="134"/>
      <c r="M150" s="244"/>
      <c r="N150" s="245"/>
      <c r="O150"/>
      <c r="P150"/>
      <c r="Q150"/>
      <c r="R150"/>
      <c r="S150"/>
      <c r="T150"/>
      <c r="U150"/>
      <c r="V150"/>
    </row>
    <row r="151" spans="1:22" s="3" customFormat="1" hidden="1" x14ac:dyDescent="0.3">
      <c r="A151" s="261"/>
      <c r="B151" s="262"/>
      <c r="C151" s="263"/>
      <c r="D151" s="263"/>
      <c r="E151" s="264">
        <f t="shared" si="2"/>
        <v>80408.34016528877</v>
      </c>
      <c r="F151" s="16"/>
      <c r="G151" s="93"/>
      <c r="H151" s="94"/>
      <c r="I151" s="95"/>
      <c r="J151" s="96"/>
      <c r="K151" s="133"/>
      <c r="L151" s="134"/>
      <c r="M151" s="244"/>
      <c r="N151" s="245"/>
      <c r="O151"/>
      <c r="P151"/>
      <c r="Q151"/>
      <c r="R151"/>
      <c r="S151"/>
      <c r="T151"/>
      <c r="U151"/>
      <c r="V151"/>
    </row>
    <row r="152" spans="1:22" s="3" customFormat="1" hidden="1" x14ac:dyDescent="0.3">
      <c r="A152" s="261"/>
      <c r="B152" s="262"/>
      <c r="C152" s="263"/>
      <c r="D152" s="263"/>
      <c r="E152" s="264">
        <f t="shared" si="2"/>
        <v>80408.34016528877</v>
      </c>
      <c r="F152" s="16"/>
      <c r="G152" s="93"/>
      <c r="H152" s="94"/>
      <c r="I152" s="95"/>
      <c r="J152" s="96"/>
      <c r="K152" s="133"/>
      <c r="L152" s="134"/>
      <c r="M152" s="244"/>
      <c r="N152" s="245"/>
      <c r="O152"/>
      <c r="P152"/>
      <c r="Q152"/>
      <c r="R152"/>
      <c r="S152"/>
      <c r="T152"/>
      <c r="U152"/>
      <c r="V152"/>
    </row>
    <row r="153" spans="1:22" s="3" customFormat="1" hidden="1" x14ac:dyDescent="0.3">
      <c r="A153" s="261"/>
      <c r="B153" s="262"/>
      <c r="C153" s="263"/>
      <c r="D153" s="263"/>
      <c r="E153" s="264">
        <f t="shared" si="2"/>
        <v>80408.34016528877</v>
      </c>
      <c r="F153" s="16"/>
      <c r="G153" s="93"/>
      <c r="H153" s="94"/>
      <c r="I153" s="95"/>
      <c r="J153" s="96"/>
      <c r="K153" s="133"/>
      <c r="L153" s="134"/>
      <c r="M153" s="244"/>
      <c r="N153" s="245"/>
      <c r="O153"/>
      <c r="P153"/>
      <c r="Q153"/>
      <c r="R153"/>
      <c r="S153"/>
      <c r="T153"/>
      <c r="U153"/>
      <c r="V153"/>
    </row>
    <row r="154" spans="1:22" s="3" customFormat="1" hidden="1" x14ac:dyDescent="0.3">
      <c r="A154" s="261"/>
      <c r="B154" s="262"/>
      <c r="C154" s="263"/>
      <c r="D154" s="263"/>
      <c r="E154" s="264">
        <f t="shared" si="2"/>
        <v>80408.34016528877</v>
      </c>
      <c r="F154" s="16"/>
      <c r="G154" s="93"/>
      <c r="H154" s="94"/>
      <c r="I154" s="95"/>
      <c r="J154" s="96"/>
      <c r="K154" s="133"/>
      <c r="L154" s="134"/>
      <c r="M154" s="244"/>
      <c r="N154" s="245"/>
      <c r="O154"/>
      <c r="P154"/>
      <c r="Q154"/>
      <c r="R154"/>
      <c r="S154"/>
      <c r="T154"/>
      <c r="U154"/>
      <c r="V154"/>
    </row>
    <row r="155" spans="1:22" s="3" customFormat="1" hidden="1" x14ac:dyDescent="0.3">
      <c r="A155" s="261"/>
      <c r="B155" s="262"/>
      <c r="C155" s="263"/>
      <c r="D155" s="263"/>
      <c r="E155" s="264">
        <f t="shared" si="2"/>
        <v>80408.34016528877</v>
      </c>
      <c r="F155" s="16"/>
      <c r="G155" s="93"/>
      <c r="H155" s="94"/>
      <c r="I155" s="95"/>
      <c r="J155" s="96"/>
      <c r="K155" s="133"/>
      <c r="L155" s="134"/>
      <c r="M155" s="244"/>
      <c r="N155" s="245"/>
      <c r="O155"/>
      <c r="P155"/>
      <c r="Q155"/>
      <c r="R155"/>
      <c r="S155"/>
      <c r="T155"/>
      <c r="U155"/>
      <c r="V155"/>
    </row>
    <row r="156" spans="1:22" s="3" customFormat="1" hidden="1" x14ac:dyDescent="0.3">
      <c r="A156" s="261"/>
      <c r="B156" s="262"/>
      <c r="C156" s="263"/>
      <c r="D156" s="263"/>
      <c r="E156" s="264">
        <f t="shared" si="2"/>
        <v>80408.34016528877</v>
      </c>
      <c r="F156" s="16"/>
      <c r="G156" s="93"/>
      <c r="H156" s="94"/>
      <c r="I156" s="95"/>
      <c r="J156" s="96"/>
      <c r="K156" s="133"/>
      <c r="L156" s="134"/>
      <c r="M156" s="244"/>
      <c r="N156" s="245"/>
      <c r="O156"/>
      <c r="P156"/>
      <c r="Q156"/>
      <c r="R156"/>
      <c r="S156"/>
      <c r="T156"/>
      <c r="U156"/>
      <c r="V156"/>
    </row>
    <row r="157" spans="1:22" s="3" customFormat="1" hidden="1" x14ac:dyDescent="0.3">
      <c r="A157" s="261"/>
      <c r="B157" s="262"/>
      <c r="C157" s="263"/>
      <c r="D157" s="263"/>
      <c r="E157" s="264">
        <f t="shared" si="2"/>
        <v>80408.34016528877</v>
      </c>
      <c r="F157" s="16"/>
      <c r="G157" s="93"/>
      <c r="H157" s="94"/>
      <c r="I157" s="95"/>
      <c r="J157" s="96"/>
      <c r="K157" s="133"/>
      <c r="L157" s="134"/>
      <c r="M157" s="244"/>
      <c r="N157" s="245"/>
      <c r="O157"/>
      <c r="P157"/>
      <c r="Q157"/>
      <c r="R157"/>
      <c r="S157"/>
      <c r="T157"/>
      <c r="U157"/>
      <c r="V157"/>
    </row>
    <row r="158" spans="1:22" s="3" customFormat="1" x14ac:dyDescent="0.3">
      <c r="A158" s="261"/>
      <c r="B158" s="262"/>
      <c r="C158" s="263"/>
      <c r="D158" s="263"/>
      <c r="E158" s="264">
        <f t="shared" si="2"/>
        <v>80408.34016528877</v>
      </c>
      <c r="F158" s="16"/>
      <c r="G158" s="93"/>
      <c r="H158" s="94"/>
      <c r="I158" s="95"/>
      <c r="J158" s="96"/>
      <c r="K158" s="133"/>
      <c r="L158" s="134"/>
      <c r="M158" s="244"/>
      <c r="N158" s="245"/>
      <c r="O158"/>
      <c r="P158"/>
      <c r="Q158"/>
      <c r="R158"/>
      <c r="S158"/>
      <c r="T158"/>
      <c r="U158"/>
      <c r="V158"/>
    </row>
    <row r="159" spans="1:22" s="3" customFormat="1" hidden="1" x14ac:dyDescent="0.3">
      <c r="A159" s="261"/>
      <c r="B159" s="262"/>
      <c r="C159" s="263"/>
      <c r="D159" s="263"/>
      <c r="E159" s="264">
        <f t="shared" si="2"/>
        <v>80408.34016528877</v>
      </c>
      <c r="F159" s="16"/>
      <c r="G159" s="93"/>
      <c r="H159" s="94"/>
      <c r="I159" s="95"/>
      <c r="J159" s="96"/>
      <c r="K159" s="133"/>
      <c r="L159" s="134"/>
      <c r="M159" s="244"/>
      <c r="N159" s="245"/>
      <c r="O159"/>
      <c r="P159"/>
      <c r="Q159"/>
      <c r="R159"/>
      <c r="S159"/>
      <c r="T159"/>
      <c r="U159"/>
      <c r="V159"/>
    </row>
    <row r="160" spans="1:22" s="3" customFormat="1" hidden="1" x14ac:dyDescent="0.3">
      <c r="A160" s="261"/>
      <c r="B160" s="262"/>
      <c r="C160" s="263"/>
      <c r="D160" s="263"/>
      <c r="E160" s="264">
        <f t="shared" si="2"/>
        <v>80408.34016528877</v>
      </c>
      <c r="F160" s="16"/>
      <c r="G160" s="93"/>
      <c r="H160" s="94"/>
      <c r="I160" s="95"/>
      <c r="J160" s="96"/>
      <c r="K160" s="133"/>
      <c r="L160" s="134"/>
      <c r="M160" s="244"/>
      <c r="N160" s="245"/>
      <c r="O160"/>
      <c r="P160"/>
      <c r="Q160"/>
      <c r="R160"/>
      <c r="S160"/>
      <c r="T160"/>
      <c r="U160"/>
      <c r="V160"/>
    </row>
    <row r="161" spans="1:22" s="3" customFormat="1" hidden="1" x14ac:dyDescent="0.3">
      <c r="A161" s="261"/>
      <c r="B161" s="262"/>
      <c r="C161" s="263"/>
      <c r="D161" s="263"/>
      <c r="E161" s="264">
        <f t="shared" si="2"/>
        <v>80408.34016528877</v>
      </c>
      <c r="F161" s="16"/>
      <c r="G161" s="93"/>
      <c r="H161" s="94"/>
      <c r="I161" s="95"/>
      <c r="J161" s="96"/>
      <c r="K161" s="133"/>
      <c r="L161" s="134"/>
      <c r="M161" s="244"/>
      <c r="N161" s="245"/>
      <c r="O161"/>
      <c r="P161"/>
      <c r="Q161"/>
      <c r="R161"/>
      <c r="S161"/>
      <c r="T161"/>
      <c r="U161"/>
      <c r="V161"/>
    </row>
    <row r="162" spans="1:22" s="3" customFormat="1" hidden="1" x14ac:dyDescent="0.3">
      <c r="A162" s="261"/>
      <c r="B162" s="262"/>
      <c r="C162" s="263"/>
      <c r="D162" s="263"/>
      <c r="E162" s="264">
        <f t="shared" si="2"/>
        <v>80408.34016528877</v>
      </c>
      <c r="F162" s="16"/>
      <c r="G162" s="93"/>
      <c r="H162" s="94"/>
      <c r="I162" s="95"/>
      <c r="J162" s="96"/>
      <c r="K162" s="133"/>
      <c r="L162" s="134"/>
      <c r="M162" s="244"/>
      <c r="N162" s="245"/>
      <c r="O162"/>
      <c r="P162"/>
      <c r="Q162"/>
      <c r="R162"/>
      <c r="S162"/>
      <c r="T162"/>
      <c r="U162"/>
      <c r="V162"/>
    </row>
    <row r="163" spans="1:22" s="3" customFormat="1" hidden="1" x14ac:dyDescent="0.3">
      <c r="A163" s="261"/>
      <c r="B163" s="262"/>
      <c r="C163" s="263"/>
      <c r="D163" s="263"/>
      <c r="E163" s="264">
        <f t="shared" si="2"/>
        <v>80408.34016528877</v>
      </c>
      <c r="F163" s="16"/>
      <c r="G163" s="93"/>
      <c r="H163" s="94"/>
      <c r="I163" s="95"/>
      <c r="J163" s="96"/>
      <c r="K163" s="133"/>
      <c r="L163" s="134"/>
      <c r="M163" s="244"/>
      <c r="N163" s="245"/>
      <c r="O163"/>
      <c r="P163"/>
      <c r="Q163"/>
      <c r="R163"/>
      <c r="S163"/>
      <c r="T163"/>
      <c r="U163"/>
      <c r="V163"/>
    </row>
    <row r="164" spans="1:22" s="3" customFormat="1" hidden="1" x14ac:dyDescent="0.3">
      <c r="A164" s="261"/>
      <c r="B164" s="262"/>
      <c r="C164" s="263"/>
      <c r="D164" s="263"/>
      <c r="E164" s="264">
        <f t="shared" si="2"/>
        <v>80408.34016528877</v>
      </c>
      <c r="F164" s="16"/>
      <c r="G164" s="93"/>
      <c r="H164" s="94"/>
      <c r="I164" s="95"/>
      <c r="J164" s="96"/>
      <c r="K164" s="133"/>
      <c r="L164" s="134"/>
      <c r="M164" s="244"/>
      <c r="N164" s="245"/>
      <c r="O164"/>
      <c r="P164"/>
      <c r="Q164"/>
      <c r="R164"/>
      <c r="S164"/>
      <c r="T164"/>
      <c r="U164"/>
      <c r="V164"/>
    </row>
    <row r="165" spans="1:22" s="3" customFormat="1" hidden="1" x14ac:dyDescent="0.3">
      <c r="A165" s="261"/>
      <c r="B165" s="262"/>
      <c r="C165" s="263"/>
      <c r="D165" s="263"/>
      <c r="E165" s="264">
        <f t="shared" si="2"/>
        <v>80408.34016528877</v>
      </c>
      <c r="F165" s="16"/>
      <c r="G165" s="93"/>
      <c r="H165" s="94"/>
      <c r="I165" s="95"/>
      <c r="J165" s="96"/>
      <c r="K165" s="133"/>
      <c r="L165" s="134"/>
      <c r="M165" s="244"/>
      <c r="N165" s="245"/>
      <c r="O165"/>
      <c r="P165"/>
      <c r="Q165"/>
      <c r="R165"/>
      <c r="S165"/>
      <c r="T165"/>
      <c r="U165"/>
      <c r="V165"/>
    </row>
    <row r="166" spans="1:22" s="3" customFormat="1" hidden="1" x14ac:dyDescent="0.3">
      <c r="A166" s="261"/>
      <c r="B166" s="262"/>
      <c r="C166" s="263"/>
      <c r="D166" s="263"/>
      <c r="E166" s="264">
        <f t="shared" si="2"/>
        <v>80408.34016528877</v>
      </c>
      <c r="F166" s="16"/>
      <c r="G166" s="93"/>
      <c r="H166" s="94"/>
      <c r="I166" s="95"/>
      <c r="J166" s="96"/>
      <c r="K166" s="133"/>
      <c r="L166" s="134"/>
      <c r="M166" s="244"/>
      <c r="N166" s="245"/>
      <c r="O166"/>
      <c r="P166"/>
      <c r="Q166"/>
      <c r="R166"/>
      <c r="S166"/>
      <c r="T166"/>
      <c r="U166"/>
      <c r="V166"/>
    </row>
    <row r="167" spans="1:22" s="3" customFormat="1" hidden="1" x14ac:dyDescent="0.3">
      <c r="A167" s="261"/>
      <c r="B167" s="262"/>
      <c r="C167" s="263"/>
      <c r="D167" s="263"/>
      <c r="E167" s="264">
        <f t="shared" si="2"/>
        <v>80408.34016528877</v>
      </c>
      <c r="F167" s="16"/>
      <c r="G167" s="93"/>
      <c r="H167" s="94"/>
      <c r="I167" s="95"/>
      <c r="J167" s="96"/>
      <c r="K167" s="133"/>
      <c r="L167" s="134"/>
      <c r="M167" s="244"/>
      <c r="N167" s="245"/>
      <c r="O167"/>
      <c r="P167"/>
      <c r="Q167"/>
      <c r="R167"/>
      <c r="S167"/>
      <c r="T167"/>
      <c r="U167"/>
      <c r="V167"/>
    </row>
    <row r="168" spans="1:22" s="3" customFormat="1" hidden="1" x14ac:dyDescent="0.3">
      <c r="A168" s="261"/>
      <c r="B168" s="262"/>
      <c r="C168" s="263"/>
      <c r="D168" s="263"/>
      <c r="E168" s="264">
        <f t="shared" si="2"/>
        <v>80408.34016528877</v>
      </c>
      <c r="F168" s="16"/>
      <c r="G168" s="93"/>
      <c r="H168" s="94"/>
      <c r="I168" s="95"/>
      <c r="J168" s="96"/>
      <c r="K168" s="133"/>
      <c r="L168" s="134"/>
      <c r="M168" s="244"/>
      <c r="N168" s="245"/>
      <c r="O168"/>
      <c r="P168"/>
      <c r="Q168"/>
      <c r="R168"/>
      <c r="S168"/>
      <c r="T168"/>
      <c r="U168"/>
      <c r="V168"/>
    </row>
    <row r="169" spans="1:22" s="3" customFormat="1" hidden="1" x14ac:dyDescent="0.3">
      <c r="A169" s="261"/>
      <c r="B169" s="262"/>
      <c r="C169" s="263"/>
      <c r="D169" s="263"/>
      <c r="E169" s="264">
        <f t="shared" si="2"/>
        <v>80408.34016528877</v>
      </c>
      <c r="F169" s="16"/>
      <c r="G169" s="93"/>
      <c r="H169" s="94"/>
      <c r="I169" s="95"/>
      <c r="J169" s="96"/>
      <c r="K169" s="133"/>
      <c r="L169" s="134"/>
      <c r="M169" s="244"/>
      <c r="N169" s="245"/>
      <c r="O169"/>
      <c r="P169"/>
      <c r="Q169"/>
      <c r="R169"/>
      <c r="S169"/>
      <c r="T169"/>
      <c r="U169"/>
      <c r="V169"/>
    </row>
    <row r="170" spans="1:22" s="3" customFormat="1" hidden="1" x14ac:dyDescent="0.3">
      <c r="A170" s="261"/>
      <c r="B170" s="262"/>
      <c r="C170" s="263"/>
      <c r="D170" s="263"/>
      <c r="E170" s="264">
        <f t="shared" si="2"/>
        <v>80408.34016528877</v>
      </c>
      <c r="F170" s="16"/>
      <c r="G170" s="93"/>
      <c r="H170" s="94"/>
      <c r="I170" s="95"/>
      <c r="J170" s="96"/>
      <c r="K170" s="133"/>
      <c r="L170" s="134"/>
      <c r="M170" s="244"/>
      <c r="N170" s="245"/>
      <c r="O170"/>
      <c r="P170"/>
      <c r="Q170"/>
      <c r="R170"/>
      <c r="S170"/>
      <c r="T170"/>
      <c r="U170"/>
      <c r="V170"/>
    </row>
    <row r="171" spans="1:22" s="3" customFormat="1" hidden="1" x14ac:dyDescent="0.3">
      <c r="A171" s="261"/>
      <c r="B171" s="262"/>
      <c r="C171" s="263"/>
      <c r="D171" s="263"/>
      <c r="E171" s="264">
        <f t="shared" si="2"/>
        <v>80408.34016528877</v>
      </c>
      <c r="F171" s="16"/>
      <c r="G171" s="93"/>
      <c r="H171" s="94"/>
      <c r="I171" s="95"/>
      <c r="J171" s="96"/>
      <c r="K171" s="133"/>
      <c r="L171" s="134"/>
      <c r="M171" s="244"/>
      <c r="N171" s="245"/>
      <c r="O171"/>
      <c r="P171"/>
      <c r="Q171"/>
      <c r="R171"/>
      <c r="S171"/>
      <c r="T171"/>
      <c r="U171"/>
      <c r="V171"/>
    </row>
    <row r="172" spans="1:22" s="3" customFormat="1" hidden="1" x14ac:dyDescent="0.3">
      <c r="A172" s="261"/>
      <c r="B172" s="262"/>
      <c r="C172" s="263"/>
      <c r="D172" s="263"/>
      <c r="E172" s="264">
        <f t="shared" si="2"/>
        <v>80408.34016528877</v>
      </c>
      <c r="F172" s="16"/>
      <c r="G172" s="93"/>
      <c r="H172" s="94"/>
      <c r="I172" s="95"/>
      <c r="J172" s="96"/>
      <c r="K172" s="133"/>
      <c r="L172" s="134"/>
      <c r="M172" s="244"/>
      <c r="N172" s="245"/>
      <c r="O172"/>
      <c r="P172"/>
      <c r="Q172"/>
      <c r="R172"/>
      <c r="S172"/>
      <c r="T172"/>
      <c r="U172"/>
      <c r="V172"/>
    </row>
    <row r="173" spans="1:22" s="3" customFormat="1" hidden="1" x14ac:dyDescent="0.3">
      <c r="A173" s="261"/>
      <c r="B173" s="262"/>
      <c r="C173" s="263"/>
      <c r="D173" s="263"/>
      <c r="E173" s="264">
        <f t="shared" si="2"/>
        <v>80408.34016528877</v>
      </c>
      <c r="F173" s="16"/>
      <c r="G173" s="93"/>
      <c r="H173" s="94"/>
      <c r="I173" s="95"/>
      <c r="J173" s="96"/>
      <c r="K173" s="133"/>
      <c r="L173" s="134"/>
      <c r="M173" s="244"/>
      <c r="N173" s="245"/>
      <c r="O173"/>
      <c r="P173"/>
      <c r="Q173"/>
      <c r="R173"/>
      <c r="S173"/>
      <c r="T173"/>
      <c r="U173"/>
      <c r="V173"/>
    </row>
    <row r="174" spans="1:22" s="3" customFormat="1" hidden="1" x14ac:dyDescent="0.3">
      <c r="A174" s="261"/>
      <c r="B174" s="262"/>
      <c r="C174" s="263"/>
      <c r="D174" s="263"/>
      <c r="E174" s="264">
        <f t="shared" si="2"/>
        <v>80408.34016528877</v>
      </c>
      <c r="F174" s="16"/>
      <c r="G174" s="93"/>
      <c r="H174" s="94"/>
      <c r="I174" s="95"/>
      <c r="J174" s="96"/>
      <c r="K174" s="133"/>
      <c r="L174" s="134"/>
      <c r="M174" s="244"/>
      <c r="N174" s="245"/>
      <c r="O174"/>
      <c r="P174"/>
      <c r="Q174"/>
      <c r="R174"/>
      <c r="S174"/>
      <c r="T174"/>
      <c r="U174"/>
      <c r="V174"/>
    </row>
    <row r="175" spans="1:22" s="3" customFormat="1" hidden="1" x14ac:dyDescent="0.3">
      <c r="A175" s="261"/>
      <c r="B175" s="262"/>
      <c r="C175" s="263"/>
      <c r="D175" s="263"/>
      <c r="E175" s="264">
        <f t="shared" si="2"/>
        <v>80408.34016528877</v>
      </c>
      <c r="F175" s="16"/>
      <c r="G175" s="93"/>
      <c r="H175" s="94"/>
      <c r="I175" s="95"/>
      <c r="J175" s="96"/>
      <c r="K175" s="133"/>
      <c r="L175" s="134"/>
      <c r="M175" s="244"/>
      <c r="N175" s="245"/>
      <c r="O175"/>
      <c r="P175"/>
      <c r="Q175"/>
      <c r="R175"/>
      <c r="S175"/>
      <c r="T175"/>
      <c r="U175"/>
      <c r="V175"/>
    </row>
    <row r="176" spans="1:22" s="3" customFormat="1" hidden="1" x14ac:dyDescent="0.3">
      <c r="A176" s="261"/>
      <c r="B176" s="262"/>
      <c r="C176" s="263"/>
      <c r="D176" s="263"/>
      <c r="E176" s="264">
        <f t="shared" si="2"/>
        <v>80408.34016528877</v>
      </c>
      <c r="F176" s="16"/>
      <c r="G176" s="93"/>
      <c r="H176" s="94"/>
      <c r="I176" s="95"/>
      <c r="J176" s="96"/>
      <c r="K176" s="133"/>
      <c r="L176" s="134"/>
      <c r="M176" s="244"/>
      <c r="N176" s="245"/>
      <c r="O176"/>
      <c r="P176"/>
      <c r="Q176"/>
      <c r="R176"/>
      <c r="S176"/>
      <c r="T176"/>
      <c r="U176"/>
      <c r="V176"/>
    </row>
    <row r="177" spans="1:22" s="3" customFormat="1" hidden="1" x14ac:dyDescent="0.3">
      <c r="A177" s="261"/>
      <c r="B177" s="262"/>
      <c r="C177" s="263"/>
      <c r="D177" s="263"/>
      <c r="E177" s="264">
        <f t="shared" si="2"/>
        <v>80408.34016528877</v>
      </c>
      <c r="F177" s="16"/>
      <c r="G177" s="93"/>
      <c r="H177" s="94"/>
      <c r="I177" s="95"/>
      <c r="J177" s="96"/>
      <c r="K177" s="133"/>
      <c r="L177" s="134"/>
      <c r="M177" s="244"/>
      <c r="N177" s="245"/>
      <c r="O177"/>
      <c r="P177"/>
      <c r="Q177"/>
      <c r="R177"/>
      <c r="S177"/>
      <c r="T177"/>
      <c r="U177"/>
      <c r="V177"/>
    </row>
    <row r="178" spans="1:22" s="3" customFormat="1" hidden="1" x14ac:dyDescent="0.3">
      <c r="A178" s="261"/>
      <c r="B178" s="262"/>
      <c r="C178" s="263"/>
      <c r="D178" s="263"/>
      <c r="E178" s="264">
        <f t="shared" si="2"/>
        <v>80408.34016528877</v>
      </c>
      <c r="F178" s="16"/>
      <c r="G178" s="93"/>
      <c r="H178" s="94"/>
      <c r="I178" s="95"/>
      <c r="J178" s="96"/>
      <c r="K178" s="133"/>
      <c r="L178" s="134"/>
      <c r="M178" s="244"/>
      <c r="N178" s="245"/>
      <c r="O178"/>
      <c r="P178"/>
      <c r="Q178"/>
      <c r="R178"/>
      <c r="S178"/>
      <c r="T178"/>
      <c r="U178"/>
      <c r="V178"/>
    </row>
    <row r="179" spans="1:22" s="3" customFormat="1" x14ac:dyDescent="0.3">
      <c r="A179" s="261"/>
      <c r="B179" s="262"/>
      <c r="C179" s="263"/>
      <c r="D179" s="263"/>
      <c r="E179" s="264">
        <f t="shared" si="2"/>
        <v>80408.34016528877</v>
      </c>
      <c r="F179" s="16"/>
      <c r="G179" s="93"/>
      <c r="H179" s="94"/>
      <c r="I179" s="95"/>
      <c r="J179" s="96"/>
      <c r="K179" s="133"/>
      <c r="L179" s="134"/>
      <c r="M179" s="244"/>
      <c r="N179" s="245"/>
      <c r="O179"/>
      <c r="P179"/>
      <c r="Q179"/>
      <c r="R179"/>
      <c r="S179"/>
      <c r="T179"/>
      <c r="U179"/>
      <c r="V179"/>
    </row>
    <row r="180" spans="1:22" s="3" customFormat="1" hidden="1" x14ac:dyDescent="0.3">
      <c r="A180" s="155"/>
      <c r="B180" s="157"/>
      <c r="C180" s="156"/>
      <c r="D180" s="156"/>
      <c r="E180" s="158">
        <f t="shared" si="2"/>
        <v>80408.34016528877</v>
      </c>
      <c r="F180" s="16"/>
      <c r="G180" s="93"/>
      <c r="H180" s="94"/>
      <c r="I180" s="95"/>
      <c r="J180" s="96"/>
      <c r="K180" s="133"/>
      <c r="L180" s="134"/>
      <c r="M180" s="244"/>
      <c r="N180" s="245"/>
      <c r="O180"/>
      <c r="P180"/>
      <c r="Q180"/>
      <c r="R180"/>
      <c r="S180"/>
      <c r="T180"/>
      <c r="U180"/>
      <c r="V180"/>
    </row>
    <row r="181" spans="1:22" s="3" customFormat="1" hidden="1" x14ac:dyDescent="0.3">
      <c r="A181" s="155"/>
      <c r="B181" s="157"/>
      <c r="C181" s="156"/>
      <c r="D181" s="156"/>
      <c r="E181" s="124">
        <f t="shared" si="2"/>
        <v>80408.34016528877</v>
      </c>
      <c r="F181" s="16"/>
      <c r="G181" s="93"/>
      <c r="H181" s="94"/>
      <c r="I181" s="95"/>
      <c r="J181" s="96"/>
      <c r="K181" s="133"/>
      <c r="L181" s="134"/>
      <c r="M181" s="244"/>
      <c r="N181" s="245"/>
      <c r="O181"/>
      <c r="P181"/>
      <c r="Q181"/>
      <c r="R181"/>
      <c r="S181"/>
      <c r="T181"/>
      <c r="U181"/>
      <c r="V181"/>
    </row>
    <row r="182" spans="1:22" s="3" customFormat="1" hidden="1" x14ac:dyDescent="0.3">
      <c r="A182" s="155"/>
      <c r="B182" s="157"/>
      <c r="C182" s="156"/>
      <c r="D182" s="156"/>
      <c r="E182" s="158">
        <f t="shared" si="2"/>
        <v>80408.34016528877</v>
      </c>
      <c r="F182" s="16"/>
      <c r="G182" s="93"/>
      <c r="H182" s="94"/>
      <c r="I182" s="95"/>
      <c r="J182" s="96"/>
      <c r="K182" s="133"/>
      <c r="L182" s="134"/>
      <c r="M182" s="244"/>
      <c r="N182" s="245"/>
      <c r="O182"/>
      <c r="P182"/>
      <c r="Q182"/>
      <c r="R182"/>
      <c r="S182"/>
      <c r="T182"/>
      <c r="U182"/>
      <c r="V182"/>
    </row>
    <row r="183" spans="1:22" s="3" customFormat="1" hidden="1" x14ac:dyDescent="0.3">
      <c r="A183" s="155"/>
      <c r="B183" s="157"/>
      <c r="C183" s="156"/>
      <c r="D183" s="156"/>
      <c r="E183" s="158">
        <f t="shared" si="2"/>
        <v>80408.34016528877</v>
      </c>
      <c r="F183" s="16"/>
      <c r="G183" s="93"/>
      <c r="H183" s="94"/>
      <c r="I183" s="95"/>
      <c r="J183" s="96"/>
      <c r="K183" s="133"/>
      <c r="L183" s="134"/>
      <c r="M183" s="244"/>
      <c r="N183" s="245"/>
      <c r="O183"/>
      <c r="P183"/>
      <c r="Q183"/>
      <c r="R183"/>
      <c r="S183"/>
      <c r="T183"/>
      <c r="U183"/>
      <c r="V183"/>
    </row>
    <row r="184" spans="1:22" s="3" customFormat="1" hidden="1" x14ac:dyDescent="0.3">
      <c r="A184" s="155"/>
      <c r="B184" s="157"/>
      <c r="C184" s="156"/>
      <c r="D184" s="156"/>
      <c r="E184" s="158">
        <f t="shared" si="2"/>
        <v>80408.34016528877</v>
      </c>
      <c r="F184" s="16"/>
      <c r="G184" s="93"/>
      <c r="H184" s="94"/>
      <c r="I184" s="95"/>
      <c r="J184" s="96"/>
      <c r="K184" s="133"/>
      <c r="L184" s="134"/>
      <c r="M184" s="244"/>
      <c r="N184" s="245"/>
      <c r="O184"/>
      <c r="P184"/>
      <c r="Q184"/>
      <c r="R184"/>
      <c r="S184"/>
      <c r="T184"/>
      <c r="U184"/>
      <c r="V184"/>
    </row>
    <row r="185" spans="1:22" s="3" customFormat="1" x14ac:dyDescent="0.3">
      <c r="A185" s="9"/>
      <c r="B185" s="5"/>
      <c r="C185" s="17"/>
      <c r="D185" s="17"/>
      <c r="E185" s="53"/>
      <c r="F185" s="16"/>
      <c r="G185" s="93"/>
      <c r="H185" s="94"/>
      <c r="I185" s="95"/>
      <c r="J185" s="96"/>
      <c r="K185" s="133"/>
      <c r="L185" s="134"/>
      <c r="M185" s="244"/>
      <c r="N185" s="245"/>
      <c r="O185"/>
      <c r="P185"/>
      <c r="Q185"/>
      <c r="R185"/>
      <c r="S185"/>
      <c r="T185"/>
      <c r="U185"/>
      <c r="V185"/>
    </row>
    <row r="186" spans="1:22" s="3" customFormat="1" ht="15.75" thickBot="1" x14ac:dyDescent="0.35">
      <c r="A186" s="9"/>
      <c r="B186" s="5"/>
      <c r="C186" s="17"/>
      <c r="D186" s="17"/>
      <c r="E186" s="53"/>
      <c r="F186" s="16"/>
      <c r="G186" s="93"/>
      <c r="H186" s="94"/>
      <c r="I186" s="95"/>
      <c r="J186" s="96"/>
      <c r="K186" s="133"/>
      <c r="L186" s="134"/>
      <c r="M186" s="244"/>
      <c r="N186" s="245"/>
      <c r="O186"/>
      <c r="P186"/>
      <c r="Q186"/>
      <c r="R186"/>
      <c r="S186"/>
      <c r="T186"/>
      <c r="U186"/>
      <c r="V186"/>
    </row>
    <row r="187" spans="1:22" s="3" customFormat="1" ht="16.5" thickBot="1" x14ac:dyDescent="0.35">
      <c r="A187" s="9"/>
      <c r="B187" s="121" t="s">
        <v>37</v>
      </c>
      <c r="C187" s="17"/>
      <c r="D187" s="17"/>
      <c r="E187" s="116">
        <f>SUM(C$2:C184)-SUM(D$2:D184)</f>
        <v>80408.340165288711</v>
      </c>
      <c r="F187"/>
      <c r="G187" s="97">
        <f>SUM(G2:G186)</f>
        <v>825</v>
      </c>
      <c r="H187" s="98">
        <f t="shared" ref="H187:M187" si="3">SUM(H2:H186)</f>
        <v>0</v>
      </c>
      <c r="I187" s="99">
        <f t="shared" si="3"/>
        <v>0</v>
      </c>
      <c r="J187" s="100">
        <f t="shared" si="3"/>
        <v>0</v>
      </c>
      <c r="K187" s="129">
        <f t="shared" si="3"/>
        <v>3000</v>
      </c>
      <c r="L187" s="130">
        <f t="shared" si="3"/>
        <v>0</v>
      </c>
      <c r="M187" s="246">
        <f t="shared" si="3"/>
        <v>0</v>
      </c>
      <c r="N187" s="247">
        <f>SUM(N2:N186)</f>
        <v>0</v>
      </c>
      <c r="O187"/>
      <c r="P187"/>
      <c r="Q187"/>
      <c r="R187"/>
      <c r="S187"/>
      <c r="T187"/>
      <c r="U187"/>
      <c r="V187"/>
    </row>
    <row r="188" spans="1:22" s="3" customFormat="1" ht="16.5" thickBot="1" x14ac:dyDescent="0.35">
      <c r="A188" s="9"/>
      <c r="B188" s="33"/>
      <c r="C188" s="17"/>
      <c r="D188" s="17"/>
      <c r="E188" s="54"/>
      <c r="F188"/>
      <c r="G188" s="282">
        <f>G187-H187</f>
        <v>825</v>
      </c>
      <c r="H188" s="283"/>
      <c r="I188" s="284">
        <f>I187-J187</f>
        <v>0</v>
      </c>
      <c r="J188" s="285"/>
      <c r="K188" s="286">
        <f>K187-L187</f>
        <v>3000</v>
      </c>
      <c r="L188" s="287"/>
      <c r="M188" s="288">
        <f>M187-N187</f>
        <v>0</v>
      </c>
      <c r="N188" s="289"/>
      <c r="O188"/>
      <c r="P188"/>
      <c r="Q188"/>
      <c r="R188"/>
      <c r="S188"/>
      <c r="T188"/>
      <c r="U188"/>
      <c r="V188"/>
    </row>
    <row r="189" spans="1:22" s="3" customFormat="1" ht="15.75" thickBot="1" x14ac:dyDescent="0.35">
      <c r="A189" s="9"/>
      <c r="B189" s="122" t="s">
        <v>80</v>
      </c>
      <c r="C189" s="17"/>
      <c r="D189" s="17"/>
      <c r="E189" s="123">
        <f>G2</f>
        <v>825</v>
      </c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</row>
    <row r="190" spans="1:22" s="3" customFormat="1" ht="15.75" thickBot="1" x14ac:dyDescent="0.35">
      <c r="A190" s="9"/>
      <c r="B190" s="36"/>
      <c r="C190" s="17"/>
      <c r="D190" s="17"/>
      <c r="E190" s="54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</row>
    <row r="191" spans="1:22" s="3" customFormat="1" ht="15.75" thickBot="1" x14ac:dyDescent="0.35">
      <c r="A191" s="9"/>
      <c r="B191" s="122" t="s">
        <v>38</v>
      </c>
      <c r="C191" s="17"/>
      <c r="D191" s="19"/>
      <c r="E191" s="123">
        <f>SUM(E189:E190)</f>
        <v>825</v>
      </c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</row>
    <row r="192" spans="1:22" s="3" customFormat="1" ht="15.75" thickBot="1" x14ac:dyDescent="0.35">
      <c r="A192" s="9"/>
      <c r="B192" s="33"/>
      <c r="C192" s="17"/>
      <c r="D192" s="19"/>
      <c r="E192" s="54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</row>
    <row r="193" spans="1:22" s="3" customFormat="1" ht="15.75" thickBot="1" x14ac:dyDescent="0.35">
      <c r="A193" s="199"/>
      <c r="B193" s="117" t="s">
        <v>39</v>
      </c>
      <c r="C193" s="17"/>
      <c r="D193" s="17"/>
      <c r="E193" s="118">
        <f>I2</f>
        <v>0</v>
      </c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</row>
    <row r="194" spans="1:22" s="3" customFormat="1" x14ac:dyDescent="0.3">
      <c r="A194" s="56"/>
      <c r="B194" s="119"/>
      <c r="C194" s="19"/>
      <c r="D194" s="19"/>
      <c r="E194" s="120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</row>
    <row r="195" spans="1:22" s="3" customFormat="1" ht="15.75" thickBot="1" x14ac:dyDescent="0.35">
      <c r="A195" s="9"/>
      <c r="B195" s="8"/>
      <c r="C195" s="17"/>
      <c r="D195" s="17"/>
      <c r="E195" s="53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</row>
    <row r="196" spans="1:22" s="15" customFormat="1" ht="15.75" thickBot="1" x14ac:dyDescent="0.35">
      <c r="A196" s="9"/>
      <c r="B196" s="248" t="s">
        <v>40</v>
      </c>
      <c r="C196" s="18"/>
      <c r="D196" s="18"/>
      <c r="E196" s="249">
        <f>K2</f>
        <v>3000</v>
      </c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</row>
    <row r="197" spans="1:22" s="3" customFormat="1" x14ac:dyDescent="0.3">
      <c r="A197" s="9"/>
      <c r="B197" s="5"/>
      <c r="C197" s="199"/>
      <c r="D197" s="17"/>
      <c r="E197" s="53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</row>
    <row r="198" spans="1:22" s="3" customFormat="1" x14ac:dyDescent="0.3">
      <c r="A198" s="199"/>
      <c r="B198" s="199"/>
      <c r="C198" s="199"/>
      <c r="D198" s="17"/>
      <c r="E198" s="53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</row>
    <row r="199" spans="1:22" s="3" customFormat="1" x14ac:dyDescent="0.3">
      <c r="A199" s="199"/>
      <c r="B199" s="199"/>
      <c r="C199" s="199"/>
      <c r="D199" s="17"/>
      <c r="E199" s="53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</row>
    <row r="200" spans="1:22" s="3" customFormat="1" x14ac:dyDescent="0.3">
      <c r="A200" s="9"/>
      <c r="B200" s="199"/>
      <c r="C200" s="200"/>
      <c r="D200" s="17"/>
      <c r="E200" s="53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</row>
    <row r="201" spans="1:22" s="3" customFormat="1" x14ac:dyDescent="0.3">
      <c r="A201" s="9"/>
      <c r="B201" s="5"/>
      <c r="C201" s="200"/>
      <c r="D201" s="17"/>
      <c r="E201" s="53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</row>
    <row r="202" spans="1:22" s="3" customFormat="1" x14ac:dyDescent="0.3">
      <c r="A202" s="56"/>
      <c r="B202" s="56"/>
      <c r="C202" s="56"/>
      <c r="D202" s="17"/>
      <c r="E202" s="53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</row>
    <row r="203" spans="1:22" s="3" customFormat="1" x14ac:dyDescent="0.3">
      <c r="A203" s="199"/>
      <c r="B203" s="199"/>
      <c r="C203" s="199"/>
      <c r="D203" s="17"/>
      <c r="E203" s="5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</row>
    <row r="204" spans="1:22" s="3" customFormat="1" x14ac:dyDescent="0.3">
      <c r="A204" s="199"/>
      <c r="B204" s="199"/>
      <c r="C204" s="199"/>
      <c r="D204" s="17"/>
      <c r="E204" s="53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</row>
    <row r="205" spans="1:22" s="3" customFormat="1" x14ac:dyDescent="0.3">
      <c r="A205" s="56"/>
      <c r="B205" s="56"/>
      <c r="C205" s="56"/>
      <c r="D205" s="17"/>
      <c r="E205" s="53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</row>
    <row r="206" spans="1:22" s="3" customFormat="1" x14ac:dyDescent="0.3">
      <c r="A206" s="9"/>
      <c r="B206" s="23"/>
      <c r="C206" s="17"/>
      <c r="D206" s="17"/>
      <c r="E206" s="53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</row>
    <row r="207" spans="1:22" s="3" customFormat="1" x14ac:dyDescent="0.3">
      <c r="A207" s="9"/>
      <c r="B207" s="23"/>
      <c r="C207" s="17"/>
      <c r="D207" s="17"/>
      <c r="E207" s="53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</row>
    <row r="208" spans="1:22" s="3" customFormat="1" x14ac:dyDescent="0.3">
      <c r="A208" s="9"/>
      <c r="B208" s="23"/>
      <c r="C208" s="17"/>
      <c r="D208" s="17"/>
      <c r="E208" s="53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</row>
    <row r="209" spans="1:22" s="3" customFormat="1" x14ac:dyDescent="0.3">
      <c r="A209" s="9"/>
      <c r="B209" s="8"/>
      <c r="C209" s="17"/>
      <c r="D209" s="17"/>
      <c r="E209" s="53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</row>
    <row r="210" spans="1:22" s="3" customFormat="1" x14ac:dyDescent="0.3">
      <c r="A210" s="9"/>
      <c r="B210" s="23"/>
      <c r="C210" s="17"/>
      <c r="D210" s="17"/>
      <c r="E210" s="53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</row>
    <row r="211" spans="1:22" s="3" customFormat="1" x14ac:dyDescent="0.3">
      <c r="A211" s="9"/>
      <c r="B211" s="8"/>
      <c r="C211" s="17"/>
      <c r="D211" s="17"/>
      <c r="E211" s="53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</row>
    <row r="212" spans="1:22" s="3" customFormat="1" x14ac:dyDescent="0.3">
      <c r="A212" s="29"/>
      <c r="B212" s="28"/>
      <c r="C212" s="30"/>
      <c r="D212" s="17"/>
      <c r="E212" s="53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</row>
    <row r="213" spans="1:22" s="3" customFormat="1" x14ac:dyDescent="0.3">
      <c r="A213" s="29"/>
      <c r="B213" s="28"/>
      <c r="C213" s="30"/>
      <c r="D213" s="17"/>
      <c r="E213" s="5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</row>
    <row r="214" spans="1:22" s="3" customFormat="1" x14ac:dyDescent="0.3">
      <c r="A214" s="29"/>
      <c r="B214" s="28"/>
      <c r="C214" s="30"/>
      <c r="D214" s="17"/>
      <c r="E214" s="53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</row>
    <row r="215" spans="1:22" s="3" customFormat="1" x14ac:dyDescent="0.3">
      <c r="A215" s="29"/>
      <c r="B215" s="28"/>
      <c r="C215" s="31"/>
      <c r="D215" s="17"/>
      <c r="E215" s="53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</row>
    <row r="216" spans="1:22" s="3" customFormat="1" x14ac:dyDescent="0.3">
      <c r="A216" s="29"/>
      <c r="B216" s="28"/>
      <c r="C216" s="30"/>
      <c r="D216" s="17"/>
      <c r="E216" s="53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</row>
    <row r="217" spans="1:22" s="3" customFormat="1" x14ac:dyDescent="0.3">
      <c r="A217" s="29"/>
      <c r="B217" s="28"/>
      <c r="C217" s="30"/>
      <c r="D217" s="17"/>
      <c r="E217" s="53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</row>
    <row r="218" spans="1:22" s="3" customFormat="1" x14ac:dyDescent="0.3">
      <c r="A218" s="29"/>
      <c r="B218" s="28"/>
      <c r="C218" s="30"/>
      <c r="D218" s="17"/>
      <c r="E218" s="53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</row>
    <row r="219" spans="1:22" s="3" customFormat="1" x14ac:dyDescent="0.3">
      <c r="A219" s="29"/>
      <c r="B219" s="28"/>
      <c r="C219" s="30"/>
      <c r="D219" s="17"/>
      <c r="E219" s="53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</row>
    <row r="220" spans="1:22" s="3" customFormat="1" x14ac:dyDescent="0.3">
      <c r="A220" s="29"/>
      <c r="B220" s="28"/>
      <c r="C220" s="30"/>
      <c r="D220" s="17"/>
      <c r="E220" s="53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</row>
    <row r="221" spans="1:22" s="3" customFormat="1" x14ac:dyDescent="0.3">
      <c r="A221" s="29"/>
      <c r="B221" s="28"/>
      <c r="C221" s="30"/>
      <c r="D221" s="17"/>
      <c r="E221" s="53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</row>
    <row r="222" spans="1:22" s="3" customFormat="1" x14ac:dyDescent="0.3">
      <c r="A222" s="29"/>
      <c r="B222" s="28"/>
      <c r="C222" s="30"/>
      <c r="D222" s="17"/>
      <c r="E222" s="53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</row>
    <row r="223" spans="1:22" s="3" customFormat="1" x14ac:dyDescent="0.3">
      <c r="A223" s="29"/>
      <c r="B223" s="28"/>
      <c r="C223" s="30"/>
      <c r="D223" s="17"/>
      <c r="E223" s="5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</row>
    <row r="224" spans="1:22" s="3" customFormat="1" x14ac:dyDescent="0.3">
      <c r="A224" s="29"/>
      <c r="B224" s="28"/>
      <c r="C224" s="30"/>
      <c r="D224" s="17"/>
      <c r="E224" s="53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</row>
    <row r="225" spans="1:22" s="3" customFormat="1" x14ac:dyDescent="0.3">
      <c r="A225" s="29"/>
      <c r="B225" s="28"/>
      <c r="C225" s="30"/>
      <c r="D225" s="17"/>
      <c r="E225" s="53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</row>
    <row r="226" spans="1:22" s="3" customFormat="1" x14ac:dyDescent="0.3">
      <c r="A226" s="29"/>
      <c r="B226" s="28"/>
      <c r="C226" s="30"/>
      <c r="D226" s="17"/>
      <c r="E226" s="53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</row>
    <row r="227" spans="1:22" s="3" customFormat="1" x14ac:dyDescent="0.3">
      <c r="A227" s="9"/>
      <c r="B227" s="5"/>
      <c r="C227" s="17"/>
      <c r="D227" s="17"/>
      <c r="E227" s="53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</row>
    <row r="228" spans="1:22" s="3" customFormat="1" x14ac:dyDescent="0.3">
      <c r="A228" s="9"/>
      <c r="B228" s="5"/>
      <c r="C228" s="17"/>
      <c r="D228" s="17"/>
      <c r="E228" s="53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</row>
    <row r="229" spans="1:22" s="3" customFormat="1" x14ac:dyDescent="0.3">
      <c r="A229" s="9"/>
      <c r="B229" s="5"/>
      <c r="C229" s="17"/>
      <c r="D229" s="17"/>
      <c r="E229" s="53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</row>
    <row r="230" spans="1:22" s="3" customFormat="1" x14ac:dyDescent="0.3">
      <c r="A230" s="9"/>
      <c r="B230" s="5"/>
      <c r="C230" s="17"/>
      <c r="D230" s="17"/>
      <c r="E230" s="53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</row>
    <row r="231" spans="1:22" s="3" customFormat="1" x14ac:dyDescent="0.3">
      <c r="A231" s="9"/>
      <c r="B231" s="5"/>
      <c r="C231" s="17"/>
      <c r="D231" s="17"/>
      <c r="E231" s="53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</row>
    <row r="232" spans="1:22" s="3" customFormat="1" x14ac:dyDescent="0.3">
      <c r="A232" s="9"/>
      <c r="B232" s="5"/>
      <c r="C232" s="17"/>
      <c r="D232" s="17"/>
      <c r="E232" s="53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</row>
    <row r="233" spans="1:22" s="3" customFormat="1" x14ac:dyDescent="0.3">
      <c r="A233" s="9"/>
      <c r="B233" s="5"/>
      <c r="C233" s="17"/>
      <c r="D233" s="17"/>
      <c r="E233" s="5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</row>
    <row r="234" spans="1:22" s="3" customFormat="1" x14ac:dyDescent="0.3">
      <c r="A234" s="9"/>
      <c r="B234" s="5"/>
      <c r="C234" s="17"/>
      <c r="D234" s="17"/>
      <c r="E234" s="53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</row>
    <row r="235" spans="1:22" s="3" customFormat="1" x14ac:dyDescent="0.3">
      <c r="A235" s="9"/>
      <c r="B235" s="5"/>
      <c r="C235" s="17"/>
      <c r="D235" s="17"/>
      <c r="E235" s="53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</row>
    <row r="236" spans="1:22" s="3" customFormat="1" x14ac:dyDescent="0.3">
      <c r="A236" s="9"/>
      <c r="B236" s="5"/>
      <c r="C236" s="17"/>
      <c r="D236" s="17"/>
      <c r="E236" s="53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</row>
    <row r="237" spans="1:22" s="3" customFormat="1" x14ac:dyDescent="0.3">
      <c r="A237" s="9"/>
      <c r="B237" s="5"/>
      <c r="C237" s="17"/>
      <c r="D237" s="17"/>
      <c r="E237" s="53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</row>
    <row r="238" spans="1:22" s="3" customFormat="1" x14ac:dyDescent="0.3">
      <c r="A238" s="9"/>
      <c r="B238" s="5"/>
      <c r="C238" s="17"/>
      <c r="D238" s="17"/>
      <c r="E238" s="53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</row>
    <row r="239" spans="1:22" s="3" customFormat="1" x14ac:dyDescent="0.3">
      <c r="A239" s="9"/>
      <c r="B239" s="5"/>
      <c r="C239" s="17"/>
      <c r="D239" s="17"/>
      <c r="E239" s="53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</row>
    <row r="240" spans="1:22" s="3" customFormat="1" x14ac:dyDescent="0.3">
      <c r="A240" s="9"/>
      <c r="B240" s="5"/>
      <c r="C240" s="17"/>
      <c r="D240" s="17"/>
      <c r="E240" s="53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</row>
    <row r="241" spans="1:22" s="3" customFormat="1" x14ac:dyDescent="0.3">
      <c r="A241" s="9"/>
      <c r="B241" s="5"/>
      <c r="C241" s="17"/>
      <c r="D241" s="17"/>
      <c r="E241" s="53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</row>
    <row r="242" spans="1:22" s="3" customFormat="1" x14ac:dyDescent="0.3">
      <c r="A242" s="9"/>
      <c r="B242" s="5"/>
      <c r="C242" s="17"/>
      <c r="D242" s="17"/>
      <c r="E242" s="53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</row>
    <row r="243" spans="1:22" s="3" customFormat="1" x14ac:dyDescent="0.3">
      <c r="A243" s="9"/>
      <c r="B243" s="5"/>
      <c r="C243" s="17"/>
      <c r="D243" s="17"/>
      <c r="E243" s="5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</row>
    <row r="244" spans="1:22" s="3" customFormat="1" x14ac:dyDescent="0.3">
      <c r="A244" s="9"/>
      <c r="B244" s="5"/>
      <c r="C244" s="17"/>
      <c r="D244" s="17"/>
      <c r="E244" s="53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</row>
    <row r="245" spans="1:22" s="3" customFormat="1" x14ac:dyDescent="0.3">
      <c r="A245" s="9"/>
      <c r="B245" s="5"/>
      <c r="C245" s="17"/>
      <c r="D245" s="17"/>
      <c r="E245" s="53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</row>
    <row r="246" spans="1:22" s="3" customFormat="1" x14ac:dyDescent="0.3">
      <c r="A246" s="9"/>
      <c r="B246" s="5"/>
      <c r="C246" s="17"/>
      <c r="D246" s="17"/>
      <c r="E246" s="53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</row>
    <row r="247" spans="1:22" s="3" customFormat="1" x14ac:dyDescent="0.3">
      <c r="A247" s="9"/>
      <c r="B247" s="5"/>
      <c r="C247" s="17"/>
      <c r="D247" s="17"/>
      <c r="E247" s="53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</row>
    <row r="248" spans="1:22" s="3" customFormat="1" x14ac:dyDescent="0.3">
      <c r="A248" s="9"/>
      <c r="B248" s="5"/>
      <c r="C248" s="17"/>
      <c r="D248" s="17"/>
      <c r="E248" s="53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</row>
    <row r="249" spans="1:22" s="3" customFormat="1" x14ac:dyDescent="0.3">
      <c r="A249" s="9"/>
      <c r="B249" s="5"/>
      <c r="C249" s="17"/>
      <c r="D249" s="17"/>
      <c r="E249" s="53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</row>
    <row r="250" spans="1:22" s="3" customFormat="1" x14ac:dyDescent="0.3">
      <c r="A250" s="9"/>
      <c r="B250" s="5"/>
      <c r="C250" s="17"/>
      <c r="D250" s="17"/>
      <c r="E250" s="53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</row>
    <row r="251" spans="1:22" s="3" customFormat="1" x14ac:dyDescent="0.3">
      <c r="A251" s="9"/>
      <c r="B251" s="5"/>
      <c r="C251" s="17"/>
      <c r="D251" s="17"/>
      <c r="E251" s="53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</row>
    <row r="252" spans="1:22" s="3" customFormat="1" x14ac:dyDescent="0.3">
      <c r="A252" s="9"/>
      <c r="B252" s="5"/>
      <c r="C252" s="17"/>
      <c r="D252" s="17"/>
      <c r="E252" s="53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</row>
    <row r="253" spans="1:22" s="3" customFormat="1" x14ac:dyDescent="0.3">
      <c r="A253" s="9"/>
      <c r="B253" s="5"/>
      <c r="C253" s="17"/>
      <c r="D253" s="17"/>
      <c r="E253" s="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</row>
    <row r="254" spans="1:22" s="3" customFormat="1" x14ac:dyDescent="0.3">
      <c r="A254" s="9"/>
      <c r="B254" s="5"/>
      <c r="C254" s="17"/>
      <c r="D254" s="17"/>
      <c r="E254" s="53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</row>
    <row r="255" spans="1:22" s="3" customFormat="1" x14ac:dyDescent="0.3">
      <c r="A255" s="9"/>
      <c r="B255" s="5"/>
      <c r="C255" s="17"/>
      <c r="D255" s="17"/>
      <c r="E255" s="53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</row>
    <row r="256" spans="1:22" s="3" customFormat="1" x14ac:dyDescent="0.3">
      <c r="A256" s="9"/>
      <c r="B256" s="5"/>
      <c r="C256" s="17"/>
      <c r="D256" s="17"/>
      <c r="E256" s="53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</row>
    <row r="257" spans="1:22" s="3" customFormat="1" x14ac:dyDescent="0.3">
      <c r="A257" s="9"/>
      <c r="B257" s="5"/>
      <c r="C257" s="17"/>
      <c r="D257" s="17"/>
      <c r="E257" s="53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</row>
    <row r="258" spans="1:22" s="3" customFormat="1" x14ac:dyDescent="0.3">
      <c r="A258" s="9"/>
      <c r="B258" s="5"/>
      <c r="C258" s="17"/>
      <c r="D258" s="17"/>
      <c r="E258" s="53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</row>
    <row r="259" spans="1:22" s="3" customFormat="1" x14ac:dyDescent="0.3">
      <c r="A259" s="9"/>
      <c r="B259" s="5"/>
      <c r="C259" s="17"/>
      <c r="D259" s="17"/>
      <c r="E259" s="53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</row>
    <row r="260" spans="1:22" s="3" customFormat="1" x14ac:dyDescent="0.3">
      <c r="A260" s="9"/>
      <c r="B260" s="5"/>
      <c r="C260" s="17"/>
      <c r="D260" s="17"/>
      <c r="E260" s="53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</row>
    <row r="261" spans="1:22" s="3" customFormat="1" x14ac:dyDescent="0.3">
      <c r="A261" s="9"/>
      <c r="B261" s="5"/>
      <c r="C261" s="17"/>
      <c r="D261" s="17"/>
      <c r="E261" s="53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</row>
    <row r="262" spans="1:22" s="3" customFormat="1" x14ac:dyDescent="0.3">
      <c r="A262" s="9"/>
      <c r="B262" s="5"/>
      <c r="C262" s="17"/>
      <c r="D262" s="17"/>
      <c r="E262" s="53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</row>
    <row r="263" spans="1:22" s="3" customFormat="1" x14ac:dyDescent="0.3">
      <c r="A263" s="9"/>
      <c r="B263" s="5"/>
      <c r="C263" s="17"/>
      <c r="D263" s="17"/>
      <c r="E263" s="5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</row>
    <row r="264" spans="1:22" s="3" customFormat="1" x14ac:dyDescent="0.3">
      <c r="A264" s="9"/>
      <c r="B264" s="5"/>
      <c r="C264" s="17"/>
      <c r="D264" s="17"/>
      <c r="E264" s="53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</row>
    <row r="265" spans="1:22" s="3" customFormat="1" x14ac:dyDescent="0.3">
      <c r="A265" s="9"/>
      <c r="B265" s="5"/>
      <c r="C265" s="17"/>
      <c r="D265" s="17"/>
      <c r="E265" s="53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</row>
    <row r="266" spans="1:22" s="3" customFormat="1" x14ac:dyDescent="0.3">
      <c r="A266" s="9"/>
      <c r="B266" s="5"/>
      <c r="C266" s="17"/>
      <c r="D266" s="17"/>
      <c r="E266" s="53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</row>
    <row r="267" spans="1:22" s="3" customFormat="1" x14ac:dyDescent="0.3">
      <c r="A267" s="9"/>
      <c r="B267" s="5"/>
      <c r="C267" s="17"/>
      <c r="D267" s="17"/>
      <c r="E267" s="53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</row>
    <row r="268" spans="1:22" s="3" customFormat="1" x14ac:dyDescent="0.3">
      <c r="A268" s="9"/>
      <c r="B268" s="5"/>
      <c r="C268" s="17"/>
      <c r="D268" s="17"/>
      <c r="E268" s="53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</row>
    <row r="269" spans="1:22" s="3" customFormat="1" x14ac:dyDescent="0.3">
      <c r="A269" s="9"/>
      <c r="B269" s="5"/>
      <c r="C269" s="17"/>
      <c r="D269" s="17"/>
      <c r="E269" s="53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</row>
    <row r="270" spans="1:22" s="3" customFormat="1" x14ac:dyDescent="0.3">
      <c r="A270" s="9"/>
      <c r="B270" s="5"/>
      <c r="C270" s="17"/>
      <c r="D270" s="17"/>
      <c r="E270" s="53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</row>
    <row r="271" spans="1:22" s="3" customFormat="1" x14ac:dyDescent="0.3">
      <c r="A271" s="9"/>
      <c r="B271" s="5"/>
      <c r="C271" s="17"/>
      <c r="D271" s="17"/>
      <c r="E271" s="53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</row>
    <row r="272" spans="1:22" s="3" customFormat="1" x14ac:dyDescent="0.3">
      <c r="A272" s="9"/>
      <c r="B272" s="5"/>
      <c r="C272" s="17"/>
      <c r="D272" s="17"/>
      <c r="E272" s="53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</row>
    <row r="273" spans="1:22" s="3" customFormat="1" x14ac:dyDescent="0.3">
      <c r="A273" s="9"/>
      <c r="B273" s="5"/>
      <c r="C273" s="17"/>
      <c r="D273" s="17"/>
      <c r="E273" s="5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</row>
    <row r="274" spans="1:22" s="3" customFormat="1" x14ac:dyDescent="0.3">
      <c r="A274" s="9"/>
      <c r="B274" s="5"/>
      <c r="C274" s="17"/>
      <c r="D274" s="17"/>
      <c r="E274" s="53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</row>
    <row r="275" spans="1:22" s="3" customFormat="1" x14ac:dyDescent="0.3">
      <c r="A275" s="9"/>
      <c r="B275" s="8"/>
      <c r="C275" s="17"/>
      <c r="D275" s="17"/>
      <c r="E275" s="53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</row>
    <row r="276" spans="1:22" s="3" customFormat="1" x14ac:dyDescent="0.3">
      <c r="A276" s="9"/>
      <c r="B276" s="5"/>
      <c r="C276" s="17"/>
      <c r="D276" s="17"/>
      <c r="E276" s="53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</row>
    <row r="277" spans="1:22" s="3" customFormat="1" x14ac:dyDescent="0.3">
      <c r="A277" s="9"/>
      <c r="B277" s="5"/>
      <c r="C277" s="17"/>
      <c r="D277" s="17"/>
      <c r="E277" s="53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</row>
    <row r="278" spans="1:22" s="3" customFormat="1" x14ac:dyDescent="0.3">
      <c r="A278" s="9"/>
      <c r="B278" s="5"/>
      <c r="C278" s="17"/>
      <c r="D278" s="17"/>
      <c r="E278" s="53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</row>
    <row r="279" spans="1:22" s="3" customFormat="1" x14ac:dyDescent="0.3">
      <c r="A279" s="9"/>
      <c r="B279" s="5"/>
      <c r="C279" s="17"/>
      <c r="D279" s="17"/>
      <c r="E279" s="53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</row>
    <row r="280" spans="1:22" s="3" customFormat="1" x14ac:dyDescent="0.3">
      <c r="A280" s="9"/>
      <c r="B280" s="5"/>
      <c r="C280" s="17"/>
      <c r="D280" s="17"/>
      <c r="E280" s="53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</row>
    <row r="281" spans="1:22" s="3" customFormat="1" x14ac:dyDescent="0.3">
      <c r="A281" s="9"/>
      <c r="B281" s="5"/>
      <c r="C281" s="17"/>
      <c r="D281" s="17"/>
      <c r="E281" s="53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</row>
    <row r="282" spans="1:22" s="3" customFormat="1" x14ac:dyDescent="0.3">
      <c r="A282" s="9"/>
      <c r="B282" s="5"/>
      <c r="C282" s="17"/>
      <c r="D282" s="17"/>
      <c r="E282" s="53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</row>
    <row r="283" spans="1:22" s="3" customFormat="1" x14ac:dyDescent="0.3">
      <c r="A283" s="9"/>
      <c r="B283" s="5"/>
      <c r="C283" s="17"/>
      <c r="D283" s="17"/>
      <c r="E283" s="5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</row>
    <row r="284" spans="1:22" s="3" customFormat="1" x14ac:dyDescent="0.3">
      <c r="A284" s="9"/>
      <c r="B284" s="5"/>
      <c r="C284" s="17"/>
      <c r="D284" s="17"/>
      <c r="E284" s="53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</row>
    <row r="285" spans="1:22" s="3" customFormat="1" x14ac:dyDescent="0.3">
      <c r="A285" s="9"/>
      <c r="B285" s="5"/>
      <c r="C285" s="17"/>
      <c r="D285" s="17"/>
      <c r="E285" s="53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</row>
    <row r="286" spans="1:22" s="3" customFormat="1" x14ac:dyDescent="0.3">
      <c r="A286" s="9"/>
      <c r="B286" s="5"/>
      <c r="C286" s="17"/>
      <c r="D286" s="17"/>
      <c r="E286" s="53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</row>
    <row r="287" spans="1:22" s="3" customFormat="1" x14ac:dyDescent="0.3">
      <c r="A287" s="9"/>
      <c r="B287" s="5"/>
      <c r="C287" s="17"/>
      <c r="D287" s="17"/>
      <c r="E287" s="53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</row>
    <row r="288" spans="1:22" s="3" customFormat="1" x14ac:dyDescent="0.3">
      <c r="A288" s="9"/>
      <c r="B288" s="5"/>
      <c r="C288" s="17"/>
      <c r="D288" s="17"/>
      <c r="E288" s="53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</row>
    <row r="289" spans="1:22" s="3" customFormat="1" x14ac:dyDescent="0.3">
      <c r="A289" s="9"/>
      <c r="B289" s="5"/>
      <c r="C289" s="17"/>
      <c r="D289" s="17"/>
      <c r="E289" s="53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</row>
    <row r="290" spans="1:22" s="3" customFormat="1" x14ac:dyDescent="0.3">
      <c r="A290" s="9"/>
      <c r="B290" s="5"/>
      <c r="C290" s="17"/>
      <c r="D290" s="17"/>
      <c r="E290" s="53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</row>
    <row r="291" spans="1:22" s="3" customFormat="1" x14ac:dyDescent="0.3">
      <c r="A291" s="9"/>
      <c r="B291" s="5"/>
      <c r="C291" s="17"/>
      <c r="D291" s="17"/>
      <c r="E291" s="53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</row>
    <row r="292" spans="1:22" s="3" customFormat="1" x14ac:dyDescent="0.3">
      <c r="A292" s="9"/>
      <c r="B292" s="5"/>
      <c r="C292" s="17"/>
      <c r="D292" s="17"/>
      <c r="E292" s="53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</row>
    <row r="293" spans="1:22" s="3" customFormat="1" x14ac:dyDescent="0.3">
      <c r="A293" s="9"/>
      <c r="B293" s="5"/>
      <c r="C293" s="17"/>
      <c r="D293" s="17"/>
      <c r="E293" s="5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</row>
    <row r="294" spans="1:22" s="3" customFormat="1" x14ac:dyDescent="0.3">
      <c r="A294" s="9"/>
      <c r="B294" s="5"/>
      <c r="C294" s="17"/>
      <c r="D294" s="17"/>
      <c r="E294" s="53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</row>
    <row r="295" spans="1:22" s="3" customFormat="1" x14ac:dyDescent="0.3">
      <c r="A295" s="9"/>
      <c r="B295" s="5"/>
      <c r="C295" s="17"/>
      <c r="D295" s="17"/>
      <c r="E295" s="53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</row>
    <row r="296" spans="1:22" s="3" customFormat="1" x14ac:dyDescent="0.3">
      <c r="A296" s="9"/>
      <c r="B296" s="5"/>
      <c r="C296" s="17"/>
      <c r="D296" s="17"/>
      <c r="E296" s="53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</row>
    <row r="297" spans="1:22" s="3" customFormat="1" x14ac:dyDescent="0.3">
      <c r="A297" s="9"/>
      <c r="B297" s="5"/>
      <c r="C297" s="17"/>
      <c r="D297" s="17"/>
      <c r="E297" s="53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</row>
    <row r="298" spans="1:22" s="3" customFormat="1" x14ac:dyDescent="0.3">
      <c r="A298" s="9"/>
      <c r="B298" s="5"/>
      <c r="C298" s="17"/>
      <c r="D298" s="17"/>
      <c r="E298" s="53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</row>
    <row r="299" spans="1:22" s="3" customFormat="1" x14ac:dyDescent="0.3">
      <c r="A299" s="9"/>
      <c r="B299" s="5"/>
      <c r="C299" s="17"/>
      <c r="D299" s="17"/>
      <c r="E299" s="53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</row>
    <row r="300" spans="1:22" s="3" customFormat="1" x14ac:dyDescent="0.3">
      <c r="A300" s="9"/>
      <c r="B300" s="5"/>
      <c r="C300" s="17"/>
      <c r="D300" s="17"/>
      <c r="E300" s="53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</row>
    <row r="301" spans="1:22" s="3" customFormat="1" x14ac:dyDescent="0.3">
      <c r="A301" s="9"/>
      <c r="B301" s="5"/>
      <c r="C301" s="17"/>
      <c r="D301" s="17"/>
      <c r="E301" s="53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</row>
    <row r="302" spans="1:22" s="3" customFormat="1" x14ac:dyDescent="0.3">
      <c r="A302" s="9"/>
      <c r="B302" s="5"/>
      <c r="C302" s="17"/>
      <c r="D302" s="17"/>
      <c r="E302" s="53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</row>
    <row r="303" spans="1:22" s="3" customFormat="1" x14ac:dyDescent="0.3">
      <c r="A303" s="9"/>
      <c r="B303" s="5"/>
      <c r="C303" s="17"/>
      <c r="D303" s="17"/>
      <c r="E303" s="5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</row>
    <row r="304" spans="1:22" s="3" customFormat="1" x14ac:dyDescent="0.3">
      <c r="A304" s="9"/>
      <c r="B304" s="5"/>
      <c r="C304" s="17"/>
      <c r="D304" s="17"/>
      <c r="E304" s="53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</row>
    <row r="305" spans="1:22" s="3" customFormat="1" x14ac:dyDescent="0.3">
      <c r="A305" s="9"/>
      <c r="B305" s="5"/>
      <c r="C305" s="17"/>
      <c r="D305" s="17"/>
      <c r="E305" s="53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</row>
    <row r="306" spans="1:22" s="3" customFormat="1" x14ac:dyDescent="0.3">
      <c r="A306" s="9"/>
      <c r="B306" s="5"/>
      <c r="C306" s="17"/>
      <c r="D306" s="17"/>
      <c r="E306" s="53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</row>
    <row r="307" spans="1:22" s="3" customFormat="1" x14ac:dyDescent="0.3">
      <c r="A307" s="9"/>
      <c r="B307" s="5"/>
      <c r="C307" s="17"/>
      <c r="D307" s="17"/>
      <c r="E307" s="53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</row>
    <row r="308" spans="1:22" s="3" customFormat="1" x14ac:dyDescent="0.3">
      <c r="A308" s="9"/>
      <c r="B308" s="5"/>
      <c r="C308" s="17"/>
      <c r="D308" s="17"/>
      <c r="E308" s="53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</row>
    <row r="309" spans="1:22" s="3" customFormat="1" x14ac:dyDescent="0.3">
      <c r="A309" s="9"/>
      <c r="B309" s="5"/>
      <c r="C309" s="17"/>
      <c r="D309" s="17"/>
      <c r="E309" s="53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</row>
    <row r="310" spans="1:22" s="3" customFormat="1" x14ac:dyDescent="0.3">
      <c r="A310" s="9"/>
      <c r="B310" s="5"/>
      <c r="C310" s="17"/>
      <c r="D310" s="17"/>
      <c r="E310" s="53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</row>
    <row r="311" spans="1:22" s="3" customFormat="1" x14ac:dyDescent="0.3">
      <c r="A311" s="9"/>
      <c r="B311" s="5"/>
      <c r="C311" s="17"/>
      <c r="D311" s="17"/>
      <c r="E311" s="53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</row>
    <row r="312" spans="1:22" s="3" customFormat="1" x14ac:dyDescent="0.3">
      <c r="A312" s="9"/>
      <c r="B312" s="5"/>
      <c r="C312" s="17"/>
      <c r="D312" s="17"/>
      <c r="E312" s="53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</row>
    <row r="313" spans="1:22" s="3" customFormat="1" x14ac:dyDescent="0.3">
      <c r="A313" s="9"/>
      <c r="B313" s="8"/>
      <c r="C313" s="17"/>
      <c r="D313" s="17"/>
      <c r="E313" s="5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</row>
    <row r="314" spans="1:22" s="3" customFormat="1" x14ac:dyDescent="0.3">
      <c r="A314" s="9"/>
      <c r="B314" s="5"/>
      <c r="C314" s="17"/>
      <c r="D314" s="17"/>
      <c r="E314" s="53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</row>
    <row r="315" spans="1:22" s="3" customFormat="1" x14ac:dyDescent="0.3">
      <c r="A315" s="9"/>
      <c r="B315" s="5"/>
      <c r="C315" s="17"/>
      <c r="D315" s="17"/>
      <c r="E315" s="53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</row>
    <row r="316" spans="1:22" s="3" customFormat="1" x14ac:dyDescent="0.3">
      <c r="A316" s="9"/>
      <c r="B316" s="9"/>
      <c r="C316" s="17"/>
      <c r="D316" s="17"/>
      <c r="E316" s="53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</row>
    <row r="317" spans="1:22" s="3" customFormat="1" x14ac:dyDescent="0.3">
      <c r="A317" s="9"/>
      <c r="B317" s="5"/>
      <c r="C317" s="17"/>
      <c r="D317" s="17"/>
      <c r="E317" s="53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</row>
    <row r="318" spans="1:22" s="3" customFormat="1" x14ac:dyDescent="0.3">
      <c r="A318" s="9"/>
      <c r="B318" s="5"/>
      <c r="C318" s="17"/>
      <c r="D318" s="17"/>
      <c r="E318" s="53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</row>
    <row r="319" spans="1:22" s="3" customFormat="1" x14ac:dyDescent="0.3">
      <c r="A319" s="9"/>
      <c r="B319" s="5"/>
      <c r="C319" s="17"/>
      <c r="D319" s="17"/>
      <c r="E319" s="53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</row>
    <row r="320" spans="1:22" s="3" customFormat="1" x14ac:dyDescent="0.3">
      <c r="A320" s="9"/>
      <c r="B320" s="5"/>
      <c r="C320" s="17"/>
      <c r="D320" s="17"/>
      <c r="E320" s="53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</row>
    <row r="321" spans="1:22" s="3" customFormat="1" x14ac:dyDescent="0.3">
      <c r="A321" s="9"/>
      <c r="B321" s="5"/>
      <c r="C321" s="17"/>
      <c r="D321" s="17"/>
      <c r="E321" s="53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</row>
    <row r="322" spans="1:22" s="3" customFormat="1" x14ac:dyDescent="0.3">
      <c r="A322" s="9"/>
      <c r="B322" s="5"/>
      <c r="C322" s="17"/>
      <c r="D322" s="17"/>
      <c r="E322" s="53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</row>
    <row r="323" spans="1:22" s="3" customFormat="1" x14ac:dyDescent="0.3">
      <c r="A323" s="9"/>
      <c r="B323" s="5"/>
      <c r="C323" s="17"/>
      <c r="D323" s="17"/>
      <c r="E323" s="5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</row>
    <row r="324" spans="1:22" s="3" customFormat="1" x14ac:dyDescent="0.3">
      <c r="A324" s="9"/>
      <c r="B324" s="5"/>
      <c r="C324" s="17"/>
      <c r="D324" s="17"/>
      <c r="E324" s="53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</row>
    <row r="325" spans="1:22" s="3" customFormat="1" x14ac:dyDescent="0.3">
      <c r="A325" s="9"/>
      <c r="B325" s="5"/>
      <c r="C325" s="17"/>
      <c r="D325" s="17"/>
      <c r="E325" s="53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</row>
    <row r="326" spans="1:22" s="3" customFormat="1" x14ac:dyDescent="0.3">
      <c r="A326" s="9"/>
      <c r="B326" s="5"/>
      <c r="C326" s="17"/>
      <c r="D326" s="17"/>
      <c r="E326" s="53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</row>
    <row r="327" spans="1:22" s="3" customFormat="1" x14ac:dyDescent="0.3">
      <c r="A327" s="9"/>
      <c r="B327" s="5"/>
      <c r="C327" s="17"/>
      <c r="D327" s="17"/>
      <c r="E327" s="53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</row>
    <row r="328" spans="1:22" s="3" customFormat="1" x14ac:dyDescent="0.3">
      <c r="A328" s="9"/>
      <c r="B328" s="5"/>
      <c r="C328" s="17"/>
      <c r="D328" s="17"/>
      <c r="E328" s="53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</row>
    <row r="329" spans="1:22" s="3" customFormat="1" x14ac:dyDescent="0.3">
      <c r="A329" s="9"/>
      <c r="B329" s="5"/>
      <c r="C329" s="17"/>
      <c r="D329" s="17"/>
      <c r="E329" s="53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</row>
    <row r="330" spans="1:22" s="3" customFormat="1" x14ac:dyDescent="0.3">
      <c r="A330" s="9"/>
      <c r="B330" s="5"/>
      <c r="C330" s="17"/>
      <c r="D330" s="17"/>
      <c r="E330" s="53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</row>
    <row r="331" spans="1:22" s="3" customFormat="1" x14ac:dyDescent="0.3">
      <c r="A331" s="9"/>
      <c r="B331" s="5"/>
      <c r="C331" s="17"/>
      <c r="D331" s="17"/>
      <c r="E331" s="53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</row>
    <row r="332" spans="1:22" s="3" customFormat="1" x14ac:dyDescent="0.3">
      <c r="A332" s="9"/>
      <c r="B332" s="5"/>
      <c r="C332" s="17"/>
      <c r="D332" s="17"/>
      <c r="E332" s="53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</row>
    <row r="333" spans="1:22" s="3" customFormat="1" x14ac:dyDescent="0.3">
      <c r="A333" s="9"/>
      <c r="B333" s="5"/>
      <c r="C333" s="17"/>
      <c r="D333" s="17"/>
      <c r="E333" s="5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</row>
    <row r="334" spans="1:22" s="3" customFormat="1" x14ac:dyDescent="0.3">
      <c r="A334" s="9"/>
      <c r="B334" s="5"/>
      <c r="C334" s="17"/>
      <c r="D334" s="17"/>
      <c r="E334" s="53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</row>
    <row r="335" spans="1:22" s="3" customFormat="1" x14ac:dyDescent="0.3">
      <c r="A335" s="9"/>
      <c r="B335" s="5"/>
      <c r="C335" s="17"/>
      <c r="D335" s="17"/>
      <c r="E335" s="53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</row>
    <row r="336" spans="1:22" s="3" customFormat="1" x14ac:dyDescent="0.3">
      <c r="A336" s="9"/>
      <c r="B336" s="5"/>
      <c r="C336" s="17"/>
      <c r="D336" s="17"/>
      <c r="E336" s="53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</row>
    <row r="337" spans="1:22" s="3" customFormat="1" x14ac:dyDescent="0.3">
      <c r="A337" s="9"/>
      <c r="B337" s="5"/>
      <c r="C337" s="17"/>
      <c r="D337" s="17"/>
      <c r="E337" s="53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</row>
    <row r="338" spans="1:22" s="3" customFormat="1" x14ac:dyDescent="0.3">
      <c r="A338" s="9"/>
      <c r="B338" s="5"/>
      <c r="C338" s="17"/>
      <c r="D338" s="17"/>
      <c r="E338" s="53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</row>
    <row r="339" spans="1:22" s="3" customFormat="1" x14ac:dyDescent="0.3">
      <c r="A339" s="9"/>
      <c r="B339" s="5"/>
      <c r="C339" s="17"/>
      <c r="D339" s="17"/>
      <c r="E339" s="53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</row>
    <row r="340" spans="1:22" s="3" customFormat="1" x14ac:dyDescent="0.3">
      <c r="A340" s="9"/>
      <c r="B340" s="5"/>
      <c r="C340" s="17"/>
      <c r="D340" s="17"/>
      <c r="E340" s="53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</row>
    <row r="341" spans="1:22" s="3" customFormat="1" x14ac:dyDescent="0.3">
      <c r="A341" s="9"/>
      <c r="B341" s="5"/>
      <c r="C341" s="17"/>
      <c r="D341" s="17"/>
      <c r="E341" s="53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</row>
    <row r="342" spans="1:22" s="3" customFormat="1" x14ac:dyDescent="0.3">
      <c r="A342" s="9"/>
      <c r="B342" s="5"/>
      <c r="C342" s="17"/>
      <c r="D342" s="17"/>
      <c r="E342" s="53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</row>
    <row r="343" spans="1:22" s="3" customFormat="1" x14ac:dyDescent="0.3">
      <c r="A343" s="9"/>
      <c r="B343" s="5"/>
      <c r="C343" s="17"/>
      <c r="D343" s="17"/>
      <c r="E343" s="5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</row>
    <row r="344" spans="1:22" s="3" customFormat="1" x14ac:dyDescent="0.3">
      <c r="A344" s="9"/>
      <c r="B344" s="5"/>
      <c r="C344" s="17"/>
      <c r="D344" s="17"/>
      <c r="E344" s="53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</row>
    <row r="345" spans="1:22" s="3" customFormat="1" x14ac:dyDescent="0.3">
      <c r="A345" s="9"/>
      <c r="B345" s="5"/>
      <c r="C345" s="17"/>
      <c r="D345" s="17"/>
      <c r="E345" s="53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</row>
    <row r="346" spans="1:22" s="3" customFormat="1" x14ac:dyDescent="0.3">
      <c r="A346" s="9"/>
      <c r="B346" s="5"/>
      <c r="C346" s="17"/>
      <c r="D346" s="17"/>
      <c r="E346" s="53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</row>
    <row r="347" spans="1:22" s="3" customFormat="1" x14ac:dyDescent="0.3">
      <c r="A347" s="9"/>
      <c r="B347" s="5"/>
      <c r="C347" s="17"/>
      <c r="D347" s="17"/>
      <c r="E347" s="53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</row>
    <row r="348" spans="1:22" s="3" customFormat="1" x14ac:dyDescent="0.3">
      <c r="A348" s="9"/>
      <c r="B348" s="5"/>
      <c r="C348" s="17"/>
      <c r="D348" s="17"/>
      <c r="E348" s="53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</row>
    <row r="349" spans="1:22" s="3" customFormat="1" x14ac:dyDescent="0.3">
      <c r="A349" s="9"/>
      <c r="B349" s="5"/>
      <c r="C349" s="17"/>
      <c r="D349" s="17"/>
      <c r="E349" s="53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</row>
    <row r="350" spans="1:22" s="3" customFormat="1" x14ac:dyDescent="0.3">
      <c r="A350" s="9"/>
      <c r="B350" s="5"/>
      <c r="C350" s="17"/>
      <c r="D350" s="17"/>
      <c r="E350" s="53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</row>
    <row r="351" spans="1:22" s="3" customFormat="1" x14ac:dyDescent="0.3">
      <c r="A351" s="9"/>
      <c r="B351" s="5"/>
      <c r="C351" s="17"/>
      <c r="D351" s="17"/>
      <c r="E351" s="53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</row>
    <row r="352" spans="1:22" s="3" customFormat="1" x14ac:dyDescent="0.3">
      <c r="A352" s="9"/>
      <c r="B352" s="5"/>
      <c r="C352" s="17"/>
      <c r="D352" s="17"/>
      <c r="E352" s="53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</row>
    <row r="353" spans="1:22" s="3" customFormat="1" x14ac:dyDescent="0.3">
      <c r="A353" s="9"/>
      <c r="B353" s="5"/>
      <c r="C353" s="17"/>
      <c r="D353" s="17"/>
      <c r="E353" s="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</row>
    <row r="354" spans="1:22" s="3" customFormat="1" x14ac:dyDescent="0.3">
      <c r="A354" s="9"/>
      <c r="B354" s="5"/>
      <c r="C354" s="17"/>
      <c r="D354" s="17"/>
      <c r="E354" s="53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</row>
    <row r="355" spans="1:22" s="3" customFormat="1" x14ac:dyDescent="0.3">
      <c r="A355" s="9"/>
      <c r="B355" s="5"/>
      <c r="C355" s="17"/>
      <c r="D355" s="17"/>
      <c r="E355" s="53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</row>
    <row r="356" spans="1:22" s="3" customFormat="1" x14ac:dyDescent="0.3">
      <c r="A356" s="9"/>
      <c r="B356" s="5"/>
      <c r="C356" s="17"/>
      <c r="D356" s="17"/>
      <c r="E356" s="53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</row>
    <row r="357" spans="1:22" s="3" customFormat="1" x14ac:dyDescent="0.3">
      <c r="A357" s="9"/>
      <c r="B357" s="5"/>
      <c r="C357" s="17"/>
      <c r="D357" s="17"/>
      <c r="E357" s="53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</row>
    <row r="358" spans="1:22" s="3" customFormat="1" x14ac:dyDescent="0.3">
      <c r="A358" s="9"/>
      <c r="B358" s="8"/>
      <c r="C358" s="17"/>
      <c r="D358" s="17"/>
      <c r="E358" s="53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</row>
    <row r="359" spans="1:22" s="3" customFormat="1" x14ac:dyDescent="0.3">
      <c r="A359" s="9"/>
      <c r="B359" s="5"/>
      <c r="C359" s="17"/>
      <c r="D359" s="17"/>
      <c r="E359" s="53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</row>
    <row r="360" spans="1:22" s="3" customFormat="1" x14ac:dyDescent="0.3">
      <c r="A360" s="9"/>
      <c r="B360" s="5"/>
      <c r="C360" s="17"/>
      <c r="D360" s="17"/>
      <c r="E360" s="53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</row>
    <row r="361" spans="1:22" s="3" customFormat="1" x14ac:dyDescent="0.3">
      <c r="A361" s="9"/>
      <c r="B361" s="5"/>
      <c r="C361" s="17"/>
      <c r="D361" s="17"/>
      <c r="E361" s="53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</row>
    <row r="362" spans="1:22" s="3" customFormat="1" x14ac:dyDescent="0.3">
      <c r="A362" s="9"/>
      <c r="B362" s="5"/>
      <c r="C362" s="17"/>
      <c r="D362" s="17"/>
      <c r="E362" s="53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</row>
    <row r="363" spans="1:22" s="3" customFormat="1" x14ac:dyDescent="0.3">
      <c r="A363" s="9"/>
      <c r="B363" s="5"/>
      <c r="C363" s="17"/>
      <c r="D363" s="17"/>
      <c r="E363" s="5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</row>
    <row r="364" spans="1:22" s="3" customFormat="1" x14ac:dyDescent="0.3">
      <c r="A364" s="9"/>
      <c r="B364" s="5"/>
      <c r="C364" s="17"/>
      <c r="D364" s="17"/>
      <c r="E364" s="53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</row>
    <row r="365" spans="1:22" s="3" customFormat="1" x14ac:dyDescent="0.3">
      <c r="A365" s="9"/>
      <c r="B365" s="5"/>
      <c r="C365" s="17"/>
      <c r="D365" s="17"/>
      <c r="E365" s="53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</row>
    <row r="366" spans="1:22" s="3" customFormat="1" x14ac:dyDescent="0.3">
      <c r="A366" s="9"/>
      <c r="B366" s="5"/>
      <c r="C366" s="17"/>
      <c r="D366" s="17"/>
      <c r="E366" s="53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</row>
    <row r="367" spans="1:22" s="3" customFormat="1" x14ac:dyDescent="0.3">
      <c r="A367" s="9"/>
      <c r="B367" s="5"/>
      <c r="C367" s="17"/>
      <c r="D367" s="17"/>
      <c r="E367" s="53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</row>
    <row r="368" spans="1:22" s="3" customFormat="1" x14ac:dyDescent="0.3">
      <c r="A368" s="9"/>
      <c r="B368" s="5"/>
      <c r="C368" s="17"/>
      <c r="D368" s="17"/>
      <c r="E368" s="53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</row>
    <row r="369" spans="1:22" s="3" customFormat="1" x14ac:dyDescent="0.3">
      <c r="A369" s="9"/>
      <c r="B369" s="5"/>
      <c r="C369" s="17"/>
      <c r="D369" s="17"/>
      <c r="E369" s="53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</row>
    <row r="370" spans="1:22" s="3" customFormat="1" x14ac:dyDescent="0.3">
      <c r="A370" s="9"/>
      <c r="B370" s="5"/>
      <c r="C370" s="17"/>
      <c r="D370" s="17"/>
      <c r="E370" s="53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</row>
    <row r="371" spans="1:22" s="3" customFormat="1" x14ac:dyDescent="0.3">
      <c r="A371" s="9"/>
      <c r="B371" s="5"/>
      <c r="C371" s="17"/>
      <c r="D371" s="17"/>
      <c r="E371" s="53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</row>
    <row r="372" spans="1:22" s="3" customFormat="1" x14ac:dyDescent="0.3">
      <c r="A372" s="9"/>
      <c r="B372" s="5"/>
      <c r="C372" s="17"/>
      <c r="D372" s="17"/>
      <c r="E372" s="53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</row>
    <row r="373" spans="1:22" s="3" customFormat="1" x14ac:dyDescent="0.3">
      <c r="A373" s="9"/>
      <c r="B373" s="5"/>
      <c r="C373" s="17"/>
      <c r="D373" s="17"/>
      <c r="E373" s="5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</row>
    <row r="374" spans="1:22" s="3" customFormat="1" x14ac:dyDescent="0.3">
      <c r="A374" s="9"/>
      <c r="B374" s="5"/>
      <c r="C374" s="17"/>
      <c r="D374" s="17"/>
      <c r="E374" s="53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</row>
    <row r="375" spans="1:22" s="3" customFormat="1" x14ac:dyDescent="0.3">
      <c r="A375" s="9"/>
      <c r="B375" s="5"/>
      <c r="C375" s="17"/>
      <c r="D375" s="17"/>
      <c r="E375" s="53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</row>
    <row r="376" spans="1:22" s="3" customFormat="1" x14ac:dyDescent="0.3">
      <c r="A376" s="9"/>
      <c r="B376" s="5"/>
      <c r="C376" s="17"/>
      <c r="D376" s="17"/>
      <c r="E376" s="53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</row>
    <row r="377" spans="1:22" s="3" customFormat="1" x14ac:dyDescent="0.3">
      <c r="A377" s="9"/>
      <c r="B377" s="5"/>
      <c r="C377" s="17"/>
      <c r="D377" s="17"/>
      <c r="E377" s="53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</row>
    <row r="378" spans="1:22" s="3" customFormat="1" x14ac:dyDescent="0.3">
      <c r="A378" s="9"/>
      <c r="B378" s="5"/>
      <c r="C378" s="17"/>
      <c r="D378" s="17"/>
      <c r="E378" s="53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</row>
    <row r="379" spans="1:22" s="3" customFormat="1" x14ac:dyDescent="0.3">
      <c r="A379" s="9"/>
      <c r="B379" s="5"/>
      <c r="C379" s="17"/>
      <c r="D379" s="17"/>
      <c r="E379" s="53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</row>
    <row r="380" spans="1:22" s="3" customFormat="1" x14ac:dyDescent="0.3">
      <c r="A380" s="9"/>
      <c r="B380" s="5"/>
      <c r="C380" s="17"/>
      <c r="D380" s="17"/>
      <c r="E380" s="53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</row>
    <row r="381" spans="1:22" s="3" customFormat="1" x14ac:dyDescent="0.3">
      <c r="A381" s="9"/>
      <c r="B381" s="5"/>
      <c r="C381" s="17"/>
      <c r="D381" s="17"/>
      <c r="E381" s="53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</row>
    <row r="382" spans="1:22" s="3" customFormat="1" x14ac:dyDescent="0.3">
      <c r="A382" s="9"/>
      <c r="B382" s="5"/>
      <c r="C382" s="17"/>
      <c r="D382" s="17"/>
      <c r="E382" s="53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</row>
    <row r="383" spans="1:22" s="3" customFormat="1" x14ac:dyDescent="0.3">
      <c r="A383" s="9"/>
      <c r="B383" s="5"/>
      <c r="C383" s="17"/>
      <c r="D383" s="17"/>
      <c r="E383" s="5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</row>
    <row r="384" spans="1:22" s="3" customFormat="1" x14ac:dyDescent="0.3">
      <c r="A384" s="9"/>
      <c r="B384" s="5"/>
      <c r="C384" s="17"/>
      <c r="D384" s="17"/>
      <c r="E384" s="53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</row>
    <row r="385" spans="1:22" s="3" customFormat="1" x14ac:dyDescent="0.3">
      <c r="A385" s="9"/>
      <c r="B385" s="5"/>
      <c r="C385" s="17"/>
      <c r="D385" s="17"/>
      <c r="E385" s="53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</row>
    <row r="386" spans="1:22" s="3" customFormat="1" x14ac:dyDescent="0.3">
      <c r="A386" s="9"/>
      <c r="B386" s="5"/>
      <c r="C386" s="17"/>
      <c r="D386" s="17"/>
      <c r="E386" s="53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</row>
    <row r="387" spans="1:22" s="3" customFormat="1" x14ac:dyDescent="0.3">
      <c r="A387" s="9"/>
      <c r="B387" s="5"/>
      <c r="C387" s="17"/>
      <c r="D387" s="17"/>
      <c r="E387" s="53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</row>
    <row r="388" spans="1:22" s="3" customFormat="1" x14ac:dyDescent="0.3">
      <c r="A388" s="9"/>
      <c r="B388" s="8"/>
      <c r="C388" s="17"/>
      <c r="D388" s="17"/>
      <c r="E388" s="53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</row>
    <row r="389" spans="1:22" s="3" customFormat="1" x14ac:dyDescent="0.3">
      <c r="A389" s="9"/>
      <c r="B389" s="5"/>
      <c r="C389" s="17"/>
      <c r="D389" s="17"/>
      <c r="E389" s="53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</row>
    <row r="390" spans="1:22" s="3" customFormat="1" x14ac:dyDescent="0.3">
      <c r="A390" s="9"/>
      <c r="B390" s="5"/>
      <c r="C390" s="17"/>
      <c r="D390" s="17"/>
      <c r="E390" s="53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</row>
    <row r="391" spans="1:22" s="3" customFormat="1" x14ac:dyDescent="0.3">
      <c r="A391" s="9"/>
      <c r="B391" s="5"/>
      <c r="C391" s="17"/>
      <c r="D391" s="17"/>
      <c r="E391" s="53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</row>
    <row r="392" spans="1:22" s="3" customFormat="1" x14ac:dyDescent="0.3">
      <c r="A392" s="9"/>
      <c r="B392" s="5"/>
      <c r="C392" s="17"/>
      <c r="D392" s="17"/>
      <c r="E392" s="53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</row>
    <row r="393" spans="1:22" s="3" customFormat="1" x14ac:dyDescent="0.3">
      <c r="A393" s="9"/>
      <c r="B393" s="5"/>
      <c r="C393" s="17"/>
      <c r="D393" s="17"/>
      <c r="E393" s="5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</row>
    <row r="394" spans="1:22" s="3" customFormat="1" x14ac:dyDescent="0.3">
      <c r="A394" s="9"/>
      <c r="B394" s="5"/>
      <c r="C394" s="17"/>
      <c r="D394" s="17"/>
      <c r="E394" s="53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</row>
    <row r="395" spans="1:22" s="3" customFormat="1" x14ac:dyDescent="0.3">
      <c r="A395" s="9"/>
      <c r="B395" s="5"/>
      <c r="C395" s="17"/>
      <c r="D395" s="17"/>
      <c r="E395" s="53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</row>
    <row r="396" spans="1:22" s="3" customFormat="1" x14ac:dyDescent="0.3">
      <c r="A396" s="9"/>
      <c r="B396" s="5"/>
      <c r="C396" s="17"/>
      <c r="D396" s="17"/>
      <c r="E396" s="53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</row>
    <row r="397" spans="1:22" s="3" customFormat="1" x14ac:dyDescent="0.3">
      <c r="A397" s="9"/>
      <c r="B397" s="5"/>
      <c r="C397" s="17"/>
      <c r="D397" s="17"/>
      <c r="E397" s="53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</row>
    <row r="398" spans="1:22" s="3" customFormat="1" x14ac:dyDescent="0.3">
      <c r="A398" s="9"/>
      <c r="B398" s="5"/>
      <c r="C398" s="17"/>
      <c r="D398" s="17"/>
      <c r="E398" s="53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</row>
    <row r="399" spans="1:22" s="3" customFormat="1" x14ac:dyDescent="0.3">
      <c r="A399" s="9"/>
      <c r="B399" s="5"/>
      <c r="C399" s="17"/>
      <c r="D399" s="21"/>
      <c r="E399" s="53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</row>
    <row r="400" spans="1:22" s="3" customFormat="1" x14ac:dyDescent="0.3">
      <c r="A400" s="9"/>
      <c r="B400" s="5"/>
      <c r="C400" s="17"/>
      <c r="D400" s="17"/>
      <c r="E400" s="53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</row>
    <row r="401" spans="1:22" s="3" customFormat="1" x14ac:dyDescent="0.3">
      <c r="A401" s="9"/>
      <c r="B401" s="5"/>
      <c r="C401" s="17"/>
      <c r="D401" s="17"/>
      <c r="E401" s="53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</row>
    <row r="402" spans="1:22" s="3" customFormat="1" x14ac:dyDescent="0.3">
      <c r="A402" s="9"/>
      <c r="B402" s="5"/>
      <c r="C402" s="17"/>
      <c r="D402" s="17"/>
      <c r="E402" s="53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</row>
    <row r="403" spans="1:22" s="3" customFormat="1" x14ac:dyDescent="0.3">
      <c r="A403" s="9"/>
      <c r="B403" s="5"/>
      <c r="C403" s="17"/>
      <c r="D403" s="21"/>
      <c r="E403" s="5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</row>
    <row r="404" spans="1:22" s="3" customFormat="1" x14ac:dyDescent="0.3">
      <c r="A404" s="9"/>
      <c r="B404" s="5"/>
      <c r="C404" s="17"/>
      <c r="D404" s="21"/>
      <c r="E404" s="53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</row>
    <row r="405" spans="1:22" s="3" customFormat="1" x14ac:dyDescent="0.3">
      <c r="A405" s="9"/>
      <c r="B405" s="5"/>
      <c r="C405" s="17"/>
      <c r="D405" s="21"/>
      <c r="E405" s="53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</row>
    <row r="406" spans="1:22" s="3" customFormat="1" x14ac:dyDescent="0.3">
      <c r="A406" s="9"/>
      <c r="B406" s="5"/>
      <c r="C406" s="17"/>
      <c r="D406" s="17"/>
      <c r="E406" s="53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</row>
    <row r="407" spans="1:22" s="3" customFormat="1" x14ac:dyDescent="0.3">
      <c r="A407" s="9"/>
      <c r="B407" s="5"/>
      <c r="C407" s="17"/>
      <c r="D407" s="17"/>
      <c r="E407" s="53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</row>
    <row r="408" spans="1:22" s="3" customFormat="1" x14ac:dyDescent="0.3">
      <c r="A408" s="9"/>
      <c r="B408" s="5"/>
      <c r="C408" s="17"/>
      <c r="D408" s="17"/>
      <c r="E408" s="53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</row>
    <row r="409" spans="1:22" s="3" customFormat="1" x14ac:dyDescent="0.3">
      <c r="A409" s="9"/>
      <c r="B409" s="5"/>
      <c r="C409" s="17"/>
      <c r="D409" s="17"/>
      <c r="E409" s="53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</row>
    <row r="410" spans="1:22" s="3" customFormat="1" x14ac:dyDescent="0.3">
      <c r="A410" s="9"/>
      <c r="B410" s="5"/>
      <c r="C410" s="17"/>
      <c r="D410" s="17"/>
      <c r="E410" s="53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</row>
    <row r="411" spans="1:22" s="3" customFormat="1" x14ac:dyDescent="0.3">
      <c r="A411" s="9"/>
      <c r="B411" s="5"/>
      <c r="C411" s="17"/>
      <c r="D411" s="17"/>
      <c r="E411" s="53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</row>
    <row r="412" spans="1:22" s="3" customFormat="1" x14ac:dyDescent="0.3">
      <c r="A412" s="9"/>
      <c r="B412" s="199"/>
      <c r="C412" s="17"/>
      <c r="D412" s="17"/>
      <c r="E412" s="53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</row>
    <row r="413" spans="1:22" s="3" customFormat="1" x14ac:dyDescent="0.3">
      <c r="A413" s="9"/>
      <c r="B413" s="24"/>
      <c r="C413" s="17"/>
      <c r="D413" s="17"/>
      <c r="E413" s="5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</row>
    <row r="414" spans="1:22" s="3" customFormat="1" x14ac:dyDescent="0.3">
      <c r="A414" s="9"/>
      <c r="B414" s="5"/>
      <c r="C414" s="17"/>
      <c r="D414" s="21"/>
      <c r="E414" s="53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</row>
    <row r="415" spans="1:22" s="3" customFormat="1" x14ac:dyDescent="0.3">
      <c r="A415" s="9"/>
      <c r="B415" s="5"/>
      <c r="C415" s="200"/>
      <c r="D415" s="200"/>
      <c r="E415" s="53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</row>
    <row r="416" spans="1:22" s="3" customFormat="1" x14ac:dyDescent="0.3">
      <c r="A416" s="9"/>
      <c r="B416" s="199"/>
      <c r="C416" s="17"/>
      <c r="D416" s="21"/>
      <c r="E416" s="53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</row>
    <row r="417" spans="1:22" s="3" customFormat="1" x14ac:dyDescent="0.3">
      <c r="A417" s="9"/>
      <c r="B417" s="5"/>
      <c r="C417" s="200"/>
      <c r="D417" s="200"/>
      <c r="E417" s="53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</row>
    <row r="418" spans="1:22" s="3" customFormat="1" x14ac:dyDescent="0.3">
      <c r="A418" s="9"/>
      <c r="B418" s="5"/>
      <c r="C418" s="17"/>
      <c r="D418" s="17"/>
      <c r="E418" s="53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</row>
    <row r="419" spans="1:22" s="3" customFormat="1" x14ac:dyDescent="0.3">
      <c r="A419" s="9"/>
      <c r="B419" s="5"/>
      <c r="C419" s="17"/>
      <c r="D419" s="17"/>
      <c r="E419" s="53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</row>
    <row r="420" spans="1:22" s="3" customFormat="1" x14ac:dyDescent="0.3">
      <c r="A420" s="9"/>
      <c r="B420" s="5"/>
      <c r="C420" s="17"/>
      <c r="D420" s="17"/>
      <c r="E420" s="53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</row>
    <row r="421" spans="1:22" s="15" customFormat="1" x14ac:dyDescent="0.3">
      <c r="A421" s="9"/>
      <c r="B421" s="5"/>
      <c r="C421" s="17"/>
      <c r="D421" s="17"/>
      <c r="E421" s="53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</row>
    <row r="422" spans="1:22" s="15" customFormat="1" x14ac:dyDescent="0.3">
      <c r="A422" s="9"/>
      <c r="B422" s="5"/>
      <c r="C422" s="17"/>
      <c r="D422" s="17"/>
      <c r="E422" s="53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</row>
    <row r="423" spans="1:22" s="15" customFormat="1" x14ac:dyDescent="0.3">
      <c r="A423" s="9"/>
      <c r="B423" s="5"/>
      <c r="C423" s="17"/>
      <c r="D423" s="17"/>
      <c r="E423" s="5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</row>
    <row r="424" spans="1:22" s="15" customFormat="1" x14ac:dyDescent="0.3">
      <c r="A424" s="9"/>
      <c r="B424" s="5"/>
      <c r="C424" s="17"/>
      <c r="D424" s="17"/>
      <c r="E424" s="53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</row>
    <row r="425" spans="1:22" s="15" customFormat="1" x14ac:dyDescent="0.3">
      <c r="A425" s="9"/>
      <c r="B425" s="5"/>
      <c r="C425" s="17"/>
      <c r="D425" s="17"/>
      <c r="E425" s="53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</row>
    <row r="426" spans="1:22" s="15" customFormat="1" x14ac:dyDescent="0.3">
      <c r="A426" s="9"/>
      <c r="B426" s="8"/>
      <c r="C426" s="17"/>
      <c r="D426" s="17"/>
      <c r="E426" s="53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</row>
    <row r="427" spans="1:22" s="15" customFormat="1" x14ac:dyDescent="0.3">
      <c r="A427" s="9"/>
      <c r="B427" s="5"/>
      <c r="C427" s="17"/>
      <c r="D427" s="17"/>
      <c r="E427" s="53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</row>
    <row r="428" spans="1:22" s="15" customFormat="1" x14ac:dyDescent="0.3">
      <c r="A428" s="9"/>
      <c r="B428" s="5"/>
      <c r="C428" s="17"/>
      <c r="D428" s="17"/>
      <c r="E428" s="53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</row>
    <row r="429" spans="1:22" s="15" customFormat="1" x14ac:dyDescent="0.3">
      <c r="A429" s="9"/>
      <c r="B429" s="5"/>
      <c r="C429" s="17"/>
      <c r="D429" s="17"/>
      <c r="E429" s="53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</row>
    <row r="430" spans="1:22" s="15" customFormat="1" x14ac:dyDescent="0.3">
      <c r="A430" s="9"/>
      <c r="B430" s="5"/>
      <c r="C430" s="17"/>
      <c r="D430" s="17"/>
      <c r="E430" s="53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</row>
    <row r="431" spans="1:22" s="15" customFormat="1" x14ac:dyDescent="0.3">
      <c r="A431" s="9"/>
      <c r="B431" s="5"/>
      <c r="C431" s="17"/>
      <c r="D431" s="17"/>
      <c r="E431" s="53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</row>
    <row r="432" spans="1:22" s="15" customFormat="1" x14ac:dyDescent="0.3">
      <c r="A432" s="9"/>
      <c r="B432" s="8"/>
      <c r="C432" s="17"/>
      <c r="D432" s="17"/>
      <c r="E432" s="53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</row>
    <row r="433" spans="1:22" s="15" customFormat="1" x14ac:dyDescent="0.3">
      <c r="A433" s="9"/>
      <c r="B433" s="5"/>
      <c r="C433" s="17"/>
      <c r="D433" s="17"/>
      <c r="E433" s="5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</row>
    <row r="434" spans="1:22" s="15" customFormat="1" x14ac:dyDescent="0.3">
      <c r="A434" s="9"/>
      <c r="B434" s="5"/>
      <c r="C434" s="17"/>
      <c r="D434" s="17"/>
      <c r="E434" s="53"/>
      <c r="F434"/>
      <c r="G434"/>
      <c r="H434"/>
      <c r="I434"/>
      <c r="J434"/>
      <c r="K434"/>
      <c r="L434"/>
      <c r="M434"/>
      <c r="N434"/>
      <c r="O434" s="199"/>
      <c r="P434" s="199"/>
      <c r="Q434" s="199"/>
      <c r="R434" s="199"/>
      <c r="S434" s="199"/>
      <c r="T434" s="199"/>
      <c r="U434" s="199"/>
      <c r="V434" s="199"/>
    </row>
    <row r="435" spans="1:22" s="15" customFormat="1" x14ac:dyDescent="0.3">
      <c r="A435" s="9"/>
      <c r="B435" s="5"/>
      <c r="C435" s="17"/>
      <c r="D435" s="17"/>
      <c r="E435" s="53"/>
      <c r="F435"/>
      <c r="G435"/>
      <c r="H435"/>
      <c r="I435"/>
      <c r="J435"/>
      <c r="K435"/>
      <c r="L435"/>
      <c r="M435"/>
      <c r="N435"/>
      <c r="O435" s="199"/>
      <c r="P435" s="199"/>
      <c r="Q435" s="199"/>
      <c r="R435" s="199"/>
      <c r="S435" s="199"/>
      <c r="T435" s="199"/>
      <c r="U435" s="199"/>
      <c r="V435" s="199"/>
    </row>
    <row r="436" spans="1:22" s="15" customFormat="1" x14ac:dyDescent="0.3">
      <c r="A436" s="9"/>
      <c r="B436" s="5"/>
      <c r="C436" s="17"/>
      <c r="D436" s="17"/>
      <c r="E436" s="53"/>
      <c r="F436" s="199"/>
      <c r="G436" s="199"/>
      <c r="H436" s="199"/>
      <c r="I436" s="199"/>
      <c r="J436" s="199"/>
      <c r="K436" s="199"/>
      <c r="L436" s="199"/>
      <c r="M436" s="199"/>
      <c r="N436" s="199"/>
      <c r="O436" s="199"/>
      <c r="P436" s="199"/>
      <c r="Q436" s="199"/>
      <c r="R436" s="199"/>
      <c r="S436" s="199"/>
      <c r="T436" s="199"/>
      <c r="U436" s="199"/>
      <c r="V436" s="199"/>
    </row>
    <row r="437" spans="1:22" s="15" customFormat="1" x14ac:dyDescent="0.3">
      <c r="A437" s="9"/>
      <c r="B437" s="5"/>
      <c r="C437" s="17"/>
      <c r="D437" s="17"/>
      <c r="E437" s="53"/>
      <c r="F437" s="199"/>
      <c r="G437" s="199"/>
      <c r="H437" s="199"/>
      <c r="I437" s="199"/>
      <c r="J437" s="199"/>
      <c r="K437" s="199"/>
      <c r="L437" s="199"/>
      <c r="M437" s="199"/>
      <c r="N437" s="199"/>
      <c r="O437" s="199"/>
      <c r="P437" s="199"/>
      <c r="Q437" s="199"/>
      <c r="R437" s="199"/>
      <c r="S437" s="199"/>
      <c r="T437" s="199"/>
      <c r="U437" s="199"/>
      <c r="V437" s="199"/>
    </row>
    <row r="438" spans="1:22" s="15" customFormat="1" x14ac:dyDescent="0.3">
      <c r="A438" s="9"/>
      <c r="B438" s="5"/>
      <c r="C438" s="17"/>
      <c r="D438" s="17"/>
      <c r="E438" s="53"/>
      <c r="F438" s="199"/>
      <c r="G438" s="199"/>
      <c r="H438" s="199"/>
      <c r="I438" s="199"/>
      <c r="J438" s="199"/>
      <c r="K438" s="199"/>
      <c r="L438" s="199"/>
      <c r="M438" s="199"/>
      <c r="N438" s="199"/>
      <c r="O438" s="199"/>
      <c r="P438" s="199"/>
      <c r="Q438" s="199"/>
      <c r="R438" s="199"/>
      <c r="S438" s="199"/>
      <c r="T438" s="199"/>
      <c r="U438" s="199"/>
      <c r="V438" s="199"/>
    </row>
    <row r="439" spans="1:22" s="15" customFormat="1" x14ac:dyDescent="0.3">
      <c r="A439" s="9"/>
      <c r="B439" s="201"/>
      <c r="C439" s="17"/>
      <c r="D439" s="17"/>
      <c r="E439" s="53"/>
      <c r="F439" s="199"/>
      <c r="G439" s="199"/>
      <c r="H439" s="199"/>
      <c r="I439" s="199"/>
      <c r="J439" s="199"/>
      <c r="K439" s="199"/>
      <c r="L439" s="199"/>
      <c r="M439" s="199"/>
      <c r="N439" s="199"/>
      <c r="O439" s="199"/>
      <c r="P439" s="199"/>
      <c r="Q439" s="199"/>
      <c r="R439" s="199"/>
      <c r="S439" s="199"/>
      <c r="T439" s="199"/>
      <c r="U439" s="199"/>
      <c r="V439" s="199"/>
    </row>
    <row r="440" spans="1:22" s="15" customFormat="1" x14ac:dyDescent="0.3">
      <c r="A440" s="9"/>
      <c r="B440" s="5"/>
      <c r="C440" s="17"/>
      <c r="D440" s="17"/>
      <c r="E440" s="53"/>
      <c r="F440" s="199"/>
      <c r="G440" s="199"/>
      <c r="H440" s="199"/>
      <c r="I440" s="199"/>
      <c r="J440" s="199"/>
      <c r="K440" s="199"/>
      <c r="L440" s="199"/>
      <c r="M440" s="199"/>
      <c r="N440" s="199"/>
      <c r="O440" s="199"/>
      <c r="P440" s="199"/>
      <c r="Q440" s="199"/>
      <c r="R440" s="199"/>
      <c r="S440" s="199"/>
      <c r="T440" s="199"/>
      <c r="U440" s="199"/>
      <c r="V440" s="199"/>
    </row>
    <row r="441" spans="1:22" s="15" customFormat="1" x14ac:dyDescent="0.3">
      <c r="A441" s="9"/>
      <c r="B441" s="24"/>
      <c r="C441" s="17"/>
      <c r="D441" s="17"/>
      <c r="E441" s="53"/>
      <c r="F441" s="199"/>
      <c r="G441" s="199"/>
      <c r="H441" s="199"/>
      <c r="I441" s="199"/>
      <c r="J441" s="199"/>
      <c r="K441" s="199"/>
      <c r="L441" s="199"/>
      <c r="M441" s="199"/>
      <c r="N441" s="199"/>
      <c r="O441" s="199"/>
      <c r="P441" s="199"/>
      <c r="Q441" s="199"/>
      <c r="R441" s="199"/>
      <c r="S441" s="199"/>
      <c r="T441" s="199"/>
      <c r="U441" s="199"/>
      <c r="V441" s="199"/>
    </row>
    <row r="442" spans="1:22" s="15" customFormat="1" x14ac:dyDescent="0.3">
      <c r="A442" s="9"/>
      <c r="B442" s="5"/>
      <c r="C442" s="17"/>
      <c r="D442" s="17"/>
      <c r="E442" s="53"/>
      <c r="F442" s="199"/>
      <c r="G442" s="199"/>
      <c r="H442" s="199"/>
      <c r="I442" s="199"/>
      <c r="J442" s="199"/>
      <c r="K442" s="199"/>
      <c r="L442" s="199"/>
      <c r="M442" s="199"/>
      <c r="N442" s="199"/>
      <c r="O442" s="199"/>
      <c r="P442" s="199"/>
      <c r="Q442" s="199"/>
      <c r="R442" s="199"/>
      <c r="S442" s="199"/>
      <c r="T442" s="199"/>
      <c r="U442" s="199"/>
      <c r="V442" s="199"/>
    </row>
    <row r="443" spans="1:22" s="15" customFormat="1" x14ac:dyDescent="0.3">
      <c r="A443" s="9"/>
      <c r="B443" s="5"/>
      <c r="C443" s="17"/>
      <c r="D443" s="17"/>
      <c r="E443" s="53"/>
      <c r="F443" s="199"/>
      <c r="G443" s="199"/>
      <c r="H443" s="199"/>
      <c r="I443" s="199"/>
      <c r="J443" s="199"/>
      <c r="K443" s="199"/>
      <c r="L443" s="199"/>
      <c r="M443" s="199"/>
      <c r="N443" s="199"/>
      <c r="O443" s="199"/>
      <c r="P443" s="199"/>
      <c r="Q443" s="199"/>
      <c r="R443" s="199"/>
      <c r="S443" s="199"/>
      <c r="T443" s="199"/>
      <c r="U443" s="199"/>
      <c r="V443" s="199"/>
    </row>
    <row r="444" spans="1:22" s="15" customFormat="1" ht="15.75" x14ac:dyDescent="0.3">
      <c r="A444" s="9"/>
      <c r="B444" s="20"/>
      <c r="C444" s="17"/>
      <c r="D444" s="200"/>
      <c r="E444" s="53"/>
      <c r="F444" s="199"/>
      <c r="G444" s="199"/>
      <c r="H444" s="199"/>
      <c r="I444" s="199"/>
      <c r="J444" s="199"/>
      <c r="K444" s="199"/>
      <c r="L444" s="199"/>
      <c r="M444" s="199"/>
      <c r="N444" s="199"/>
      <c r="O444" s="199"/>
      <c r="P444" s="199"/>
      <c r="Q444" s="199"/>
      <c r="R444" s="199"/>
      <c r="S444" s="199"/>
      <c r="T444" s="199"/>
      <c r="U444" s="199"/>
      <c r="V444" s="199"/>
    </row>
    <row r="445" spans="1:22" s="15" customFormat="1" x14ac:dyDescent="0.3">
      <c r="A445" s="9"/>
      <c r="B445" s="5"/>
      <c r="C445" s="17"/>
      <c r="D445" s="200"/>
      <c r="E445" s="53"/>
      <c r="F445" s="199"/>
      <c r="G445" s="199"/>
      <c r="H445" s="199"/>
      <c r="I445" s="199"/>
      <c r="J445" s="199"/>
      <c r="K445" s="199"/>
      <c r="L445" s="199"/>
      <c r="M445" s="199"/>
      <c r="N445" s="199"/>
      <c r="O445" s="199"/>
      <c r="P445" s="199"/>
      <c r="Q445" s="199"/>
      <c r="R445" s="199"/>
      <c r="S445" s="199"/>
      <c r="T445" s="199"/>
      <c r="U445" s="199"/>
      <c r="V445" s="199"/>
    </row>
    <row r="446" spans="1:22" s="15" customFormat="1" x14ac:dyDescent="0.3">
      <c r="A446" s="9"/>
      <c r="B446" s="5"/>
      <c r="C446" s="17"/>
      <c r="D446" s="17"/>
      <c r="E446" s="53"/>
    </row>
    <row r="447" spans="1:22" s="15" customFormat="1" x14ac:dyDescent="0.3">
      <c r="A447" s="9"/>
      <c r="B447" s="5"/>
      <c r="C447" s="17"/>
      <c r="D447" s="17"/>
      <c r="E447" s="53"/>
    </row>
    <row r="448" spans="1:22" s="15" customFormat="1" x14ac:dyDescent="0.3">
      <c r="A448" s="9"/>
      <c r="B448" s="5"/>
      <c r="C448" s="17"/>
      <c r="D448" s="17"/>
      <c r="E448" s="53"/>
    </row>
    <row r="449" spans="1:5" s="15" customFormat="1" x14ac:dyDescent="0.3">
      <c r="A449" s="9"/>
      <c r="B449" s="5"/>
      <c r="C449" s="17"/>
      <c r="D449" s="17"/>
      <c r="E449" s="53"/>
    </row>
    <row r="450" spans="1:5" s="15" customFormat="1" x14ac:dyDescent="0.3">
      <c r="A450" s="9"/>
      <c r="B450" s="5"/>
      <c r="C450" s="17"/>
      <c r="D450" s="17"/>
      <c r="E450" s="53"/>
    </row>
    <row r="451" spans="1:5" s="15" customFormat="1" x14ac:dyDescent="0.3">
      <c r="A451" s="9"/>
      <c r="B451" s="5"/>
      <c r="C451" s="17"/>
      <c r="D451" s="17"/>
      <c r="E451" s="53"/>
    </row>
    <row r="452" spans="1:5" s="15" customFormat="1" x14ac:dyDescent="0.3">
      <c r="A452" s="9"/>
      <c r="B452" s="5"/>
      <c r="C452" s="17"/>
      <c r="D452" s="17"/>
      <c r="E452" s="53"/>
    </row>
    <row r="453" spans="1:5" s="15" customFormat="1" x14ac:dyDescent="0.3">
      <c r="A453" s="9"/>
      <c r="B453" s="5"/>
      <c r="C453" s="17"/>
      <c r="D453" s="17"/>
      <c r="E453" s="53"/>
    </row>
    <row r="454" spans="1:5" s="15" customFormat="1" x14ac:dyDescent="0.3">
      <c r="A454" s="9"/>
      <c r="B454" s="5"/>
      <c r="C454" s="17"/>
      <c r="D454" s="17"/>
      <c r="E454" s="53"/>
    </row>
    <row r="455" spans="1:5" s="15" customFormat="1" x14ac:dyDescent="0.3">
      <c r="A455" s="9"/>
      <c r="B455" s="5"/>
      <c r="C455" s="17"/>
      <c r="D455" s="21"/>
      <c r="E455" s="53"/>
    </row>
    <row r="456" spans="1:5" s="15" customFormat="1" x14ac:dyDescent="0.3">
      <c r="A456" s="9"/>
      <c r="B456" s="5"/>
      <c r="C456" s="17"/>
      <c r="D456" s="21"/>
      <c r="E456" s="53"/>
    </row>
    <row r="457" spans="1:5" s="15" customFormat="1" x14ac:dyDescent="0.3">
      <c r="A457" s="9"/>
      <c r="B457" s="5"/>
      <c r="C457" s="17"/>
      <c r="D457" s="17"/>
      <c r="E457" s="53"/>
    </row>
    <row r="458" spans="1:5" s="15" customFormat="1" x14ac:dyDescent="0.3">
      <c r="A458" s="9"/>
      <c r="B458" s="5"/>
      <c r="C458" s="17"/>
      <c r="D458" s="202"/>
      <c r="E458" s="53"/>
    </row>
    <row r="459" spans="1:5" s="15" customFormat="1" x14ac:dyDescent="0.3">
      <c r="A459" s="9"/>
      <c r="B459" s="5"/>
      <c r="C459" s="17"/>
      <c r="D459" s="83"/>
      <c r="E459" s="53"/>
    </row>
    <row r="460" spans="1:5" s="15" customFormat="1" x14ac:dyDescent="0.3">
      <c r="A460" s="9"/>
      <c r="B460" s="5"/>
      <c r="C460" s="17"/>
      <c r="D460" s="83"/>
      <c r="E460" s="53"/>
    </row>
    <row r="461" spans="1:5" s="15" customFormat="1" x14ac:dyDescent="0.3">
      <c r="A461" s="9"/>
      <c r="B461" s="5"/>
      <c r="C461" s="17"/>
      <c r="D461" s="200"/>
      <c r="E461" s="53"/>
    </row>
    <row r="462" spans="1:5" s="15" customFormat="1" x14ac:dyDescent="0.3">
      <c r="A462" s="9"/>
      <c r="B462" s="5"/>
      <c r="C462" s="17"/>
      <c r="D462" s="21"/>
      <c r="E462" s="53"/>
    </row>
    <row r="463" spans="1:5" s="15" customFormat="1" x14ac:dyDescent="0.3">
      <c r="A463" s="9"/>
      <c r="B463" s="5"/>
      <c r="C463" s="17"/>
      <c r="D463" s="21"/>
      <c r="E463" s="53"/>
    </row>
    <row r="464" spans="1:5" s="15" customFormat="1" x14ac:dyDescent="0.3">
      <c r="A464" s="9"/>
      <c r="B464" s="5"/>
      <c r="C464" s="17"/>
      <c r="D464" s="17"/>
      <c r="E464" s="53"/>
    </row>
    <row r="465" spans="1:5" s="15" customFormat="1" x14ac:dyDescent="0.3">
      <c r="A465" s="9"/>
      <c r="B465" s="5"/>
      <c r="C465" s="17"/>
      <c r="D465" s="202"/>
      <c r="E465" s="53"/>
    </row>
    <row r="466" spans="1:5" s="15" customFormat="1" x14ac:dyDescent="0.3">
      <c r="A466" s="9"/>
      <c r="B466" s="5"/>
      <c r="C466" s="17"/>
      <c r="D466" s="83"/>
      <c r="E466" s="53"/>
    </row>
    <row r="467" spans="1:5" s="15" customFormat="1" x14ac:dyDescent="0.3">
      <c r="A467" s="9"/>
      <c r="B467" s="5"/>
      <c r="C467" s="17"/>
      <c r="D467" s="17"/>
      <c r="E467" s="53"/>
    </row>
    <row r="468" spans="1:5" s="15" customFormat="1" x14ac:dyDescent="0.3">
      <c r="A468" s="9"/>
      <c r="B468" s="5"/>
      <c r="C468" s="17"/>
      <c r="D468" s="83"/>
      <c r="E468" s="53"/>
    </row>
    <row r="469" spans="1:5" s="15" customFormat="1" x14ac:dyDescent="0.3">
      <c r="A469" s="9"/>
      <c r="B469" s="5"/>
      <c r="C469" s="17"/>
      <c r="D469" s="17"/>
      <c r="E469" s="53"/>
    </row>
    <row r="470" spans="1:5" s="3" customFormat="1" x14ac:dyDescent="0.3">
      <c r="A470" s="9"/>
      <c r="B470" s="22"/>
      <c r="C470" s="17"/>
      <c r="D470" s="17"/>
      <c r="E470" s="53"/>
    </row>
    <row r="471" spans="1:5" s="3" customFormat="1" x14ac:dyDescent="0.3">
      <c r="A471" s="9"/>
      <c r="B471" s="5"/>
      <c r="C471" s="17"/>
      <c r="D471" s="17"/>
      <c r="E471" s="53"/>
    </row>
    <row r="472" spans="1:5" s="3" customFormat="1" x14ac:dyDescent="0.3">
      <c r="A472" s="9"/>
      <c r="B472" s="5"/>
      <c r="C472" s="17"/>
      <c r="D472" s="83"/>
      <c r="E472" s="53"/>
    </row>
    <row r="473" spans="1:5" s="3" customFormat="1" x14ac:dyDescent="0.3">
      <c r="A473" s="9"/>
      <c r="B473" s="5"/>
      <c r="C473" s="17"/>
      <c r="D473" s="83"/>
      <c r="E473" s="53"/>
    </row>
    <row r="474" spans="1:5" s="3" customFormat="1" x14ac:dyDescent="0.3">
      <c r="A474" s="9"/>
      <c r="B474" s="5"/>
      <c r="C474" s="17"/>
      <c r="D474" s="83"/>
      <c r="E474" s="53"/>
    </row>
    <row r="475" spans="1:5" s="3" customFormat="1" x14ac:dyDescent="0.3">
      <c r="A475" s="9"/>
      <c r="B475" s="5"/>
      <c r="C475" s="17"/>
      <c r="D475" s="83"/>
      <c r="E475" s="53"/>
    </row>
    <row r="476" spans="1:5" s="3" customFormat="1" x14ac:dyDescent="0.3">
      <c r="A476" s="9"/>
      <c r="B476" s="5"/>
      <c r="C476" s="17"/>
      <c r="D476" s="17"/>
      <c r="E476" s="53"/>
    </row>
    <row r="477" spans="1:5" s="3" customFormat="1" x14ac:dyDescent="0.3">
      <c r="A477" s="9"/>
      <c r="B477" s="8"/>
      <c r="C477" s="17"/>
      <c r="D477" s="17"/>
      <c r="E477" s="53"/>
    </row>
    <row r="478" spans="1:5" s="3" customFormat="1" x14ac:dyDescent="0.3">
      <c r="A478" s="9"/>
      <c r="B478" s="22"/>
      <c r="C478" s="17"/>
      <c r="D478" s="17"/>
      <c r="E478" s="53"/>
    </row>
    <row r="479" spans="1:5" s="3" customFormat="1" x14ac:dyDescent="0.3">
      <c r="A479" s="9"/>
      <c r="B479" s="22"/>
      <c r="C479" s="17"/>
      <c r="D479" s="17"/>
      <c r="E479" s="53"/>
    </row>
    <row r="480" spans="1:5" s="3" customFormat="1" x14ac:dyDescent="0.3">
      <c r="A480" s="9"/>
      <c r="B480" s="5"/>
      <c r="C480" s="17"/>
      <c r="D480" s="21"/>
      <c r="E480" s="53"/>
    </row>
    <row r="481" spans="1:5" s="3" customFormat="1" x14ac:dyDescent="0.3">
      <c r="A481" s="9"/>
      <c r="B481" s="5"/>
      <c r="C481" s="17"/>
      <c r="D481" s="17"/>
      <c r="E481" s="53"/>
    </row>
    <row r="482" spans="1:5" s="3" customFormat="1" x14ac:dyDescent="0.3">
      <c r="A482" s="9"/>
      <c r="B482" s="5"/>
      <c r="C482" s="17"/>
      <c r="D482" s="17"/>
      <c r="E482" s="53"/>
    </row>
    <row r="483" spans="1:5" s="3" customFormat="1" x14ac:dyDescent="0.3">
      <c r="A483" s="9"/>
      <c r="B483" s="5"/>
      <c r="C483" s="17"/>
      <c r="D483" s="83"/>
      <c r="E483" s="53"/>
    </row>
    <row r="484" spans="1:5" s="3" customFormat="1" x14ac:dyDescent="0.3">
      <c r="A484" s="9"/>
      <c r="B484" s="23"/>
      <c r="C484" s="19"/>
      <c r="D484" s="83"/>
      <c r="E484" s="53"/>
    </row>
    <row r="485" spans="1:5" s="3" customFormat="1" x14ac:dyDescent="0.3">
      <c r="A485" s="7"/>
      <c r="B485" s="5"/>
      <c r="C485" s="17"/>
      <c r="D485" s="83"/>
      <c r="E485" s="53"/>
    </row>
    <row r="486" spans="1:5" s="3" customFormat="1" x14ac:dyDescent="0.3">
      <c r="A486" s="9"/>
      <c r="B486" s="5"/>
      <c r="C486" s="17"/>
      <c r="D486" s="83"/>
      <c r="E486" s="53"/>
    </row>
    <row r="487" spans="1:5" s="3" customFormat="1" x14ac:dyDescent="0.3">
      <c r="A487" s="9"/>
      <c r="B487" s="22"/>
      <c r="C487" s="17"/>
      <c r="D487" s="17"/>
      <c r="E487" s="53"/>
    </row>
    <row r="488" spans="1:5" s="3" customFormat="1" x14ac:dyDescent="0.3">
      <c r="A488" s="9"/>
      <c r="B488" s="5"/>
      <c r="C488" s="17"/>
      <c r="D488" s="83"/>
      <c r="E488" s="53"/>
    </row>
    <row r="489" spans="1:5" s="3" customFormat="1" x14ac:dyDescent="0.3">
      <c r="A489" s="9"/>
      <c r="B489" s="5"/>
      <c r="C489" s="17"/>
      <c r="D489" s="83"/>
      <c r="E489" s="53"/>
    </row>
    <row r="490" spans="1:5" s="3" customFormat="1" x14ac:dyDescent="0.3">
      <c r="A490" s="9"/>
      <c r="B490" s="22"/>
      <c r="C490" s="17"/>
      <c r="D490" s="17"/>
      <c r="E490" s="53"/>
    </row>
    <row r="491" spans="1:5" s="3" customFormat="1" x14ac:dyDescent="0.3">
      <c r="A491" s="9"/>
      <c r="B491" s="5"/>
      <c r="C491" s="17"/>
      <c r="D491" s="21"/>
      <c r="E491" s="53"/>
    </row>
    <row r="492" spans="1:5" s="3" customFormat="1" x14ac:dyDescent="0.3">
      <c r="A492" s="9"/>
      <c r="B492" s="5"/>
      <c r="C492" s="17"/>
      <c r="D492" s="200"/>
      <c r="E492" s="53"/>
    </row>
    <row r="493" spans="1:5" s="3" customFormat="1" x14ac:dyDescent="0.3">
      <c r="A493" s="9"/>
      <c r="B493" s="5"/>
      <c r="C493" s="17"/>
      <c r="D493" s="17"/>
      <c r="E493" s="53"/>
    </row>
    <row r="494" spans="1:5" s="3" customFormat="1" x14ac:dyDescent="0.3">
      <c r="A494" s="9"/>
      <c r="B494" s="22"/>
      <c r="C494" s="17"/>
      <c r="D494" s="17"/>
      <c r="E494" s="53"/>
    </row>
    <row r="495" spans="1:5" s="3" customFormat="1" x14ac:dyDescent="0.3">
      <c r="A495" s="9"/>
      <c r="B495" s="5"/>
      <c r="C495" s="17"/>
      <c r="D495" s="83"/>
      <c r="E495" s="53"/>
    </row>
    <row r="496" spans="1:5" s="6" customFormat="1" x14ac:dyDescent="0.3">
      <c r="A496" s="9"/>
      <c r="B496" s="5"/>
      <c r="C496" s="17"/>
      <c r="D496" s="83"/>
      <c r="E496" s="53"/>
    </row>
    <row r="497" spans="1:5" s="6" customFormat="1" x14ac:dyDescent="0.3">
      <c r="A497" s="9"/>
      <c r="B497" s="5"/>
      <c r="C497" s="17"/>
      <c r="D497" s="17"/>
      <c r="E497" s="53"/>
    </row>
    <row r="498" spans="1:5" s="6" customFormat="1" x14ac:dyDescent="0.3">
      <c r="A498" s="9"/>
      <c r="B498" s="5"/>
      <c r="C498" s="17"/>
      <c r="D498" s="17"/>
      <c r="E498" s="53"/>
    </row>
    <row r="499" spans="1:5" s="6" customFormat="1" x14ac:dyDescent="0.3">
      <c r="A499" s="9"/>
      <c r="B499" s="5"/>
      <c r="C499" s="17"/>
      <c r="D499" s="200"/>
      <c r="E499" s="53"/>
    </row>
    <row r="500" spans="1:5" s="6" customFormat="1" x14ac:dyDescent="0.3">
      <c r="A500" s="9"/>
      <c r="B500" s="5"/>
      <c r="C500" s="17"/>
      <c r="D500" s="200"/>
      <c r="E500" s="53"/>
    </row>
    <row r="501" spans="1:5" s="6" customFormat="1" x14ac:dyDescent="0.3">
      <c r="A501" s="9"/>
      <c r="B501" s="5"/>
      <c r="C501" s="17"/>
      <c r="D501" s="21"/>
      <c r="E501" s="53"/>
    </row>
    <row r="502" spans="1:5" s="6" customFormat="1" x14ac:dyDescent="0.3">
      <c r="A502" s="9"/>
      <c r="B502" s="5"/>
      <c r="C502" s="17"/>
      <c r="D502" s="17"/>
      <c r="E502" s="53"/>
    </row>
    <row r="503" spans="1:5" s="6" customFormat="1" x14ac:dyDescent="0.3">
      <c r="A503" s="9"/>
      <c r="B503" s="5"/>
      <c r="C503" s="17"/>
      <c r="D503" s="17"/>
      <c r="E503" s="53"/>
    </row>
    <row r="504" spans="1:5" s="6" customFormat="1" x14ac:dyDescent="0.3">
      <c r="A504" s="9"/>
      <c r="B504" s="5"/>
      <c r="C504" s="17"/>
      <c r="D504" s="17"/>
      <c r="E504" s="53"/>
    </row>
    <row r="505" spans="1:5" s="6" customFormat="1" x14ac:dyDescent="0.3">
      <c r="A505" s="9"/>
      <c r="B505" s="5"/>
      <c r="C505" s="17"/>
      <c r="D505" s="17"/>
      <c r="E505" s="53"/>
    </row>
    <row r="506" spans="1:5" s="6" customFormat="1" x14ac:dyDescent="0.3">
      <c r="A506" s="9"/>
      <c r="B506" s="5"/>
      <c r="C506" s="17"/>
      <c r="D506" s="17"/>
      <c r="E506" s="53"/>
    </row>
    <row r="507" spans="1:5" s="6" customFormat="1" x14ac:dyDescent="0.3">
      <c r="A507" s="9"/>
      <c r="B507" s="5"/>
      <c r="C507" s="17"/>
      <c r="D507" s="17"/>
      <c r="E507" s="53"/>
    </row>
    <row r="508" spans="1:5" s="6" customFormat="1" x14ac:dyDescent="0.3">
      <c r="A508" s="9"/>
      <c r="B508" s="5"/>
      <c r="C508" s="17"/>
      <c r="D508" s="17"/>
      <c r="E508" s="53"/>
    </row>
    <row r="509" spans="1:5" s="6" customFormat="1" x14ac:dyDescent="0.3">
      <c r="A509" s="9"/>
      <c r="B509" s="22"/>
      <c r="C509" s="17"/>
      <c r="D509" s="17"/>
      <c r="E509" s="53"/>
    </row>
    <row r="510" spans="1:5" s="6" customFormat="1" x14ac:dyDescent="0.3">
      <c r="A510" s="9"/>
      <c r="B510" s="5"/>
      <c r="C510" s="17"/>
      <c r="D510" s="83"/>
      <c r="E510" s="53"/>
    </row>
    <row r="511" spans="1:5" s="6" customFormat="1" x14ac:dyDescent="0.3">
      <c r="A511" s="9"/>
      <c r="B511" s="5"/>
      <c r="C511" s="17"/>
      <c r="D511" s="83"/>
      <c r="E511" s="53"/>
    </row>
    <row r="512" spans="1:5" s="6" customFormat="1" x14ac:dyDescent="0.3">
      <c r="A512" s="9"/>
      <c r="B512" s="5"/>
      <c r="C512" s="17"/>
      <c r="D512" s="83"/>
      <c r="E512" s="53"/>
    </row>
    <row r="513" spans="1:5" s="6" customFormat="1" x14ac:dyDescent="0.3">
      <c r="A513" s="9"/>
      <c r="B513" s="5"/>
      <c r="C513" s="17"/>
      <c r="D513" s="17"/>
      <c r="E513" s="53"/>
    </row>
    <row r="514" spans="1:5" s="6" customFormat="1" x14ac:dyDescent="0.3">
      <c r="A514" s="9"/>
      <c r="B514" s="5"/>
      <c r="C514" s="17"/>
      <c r="D514" s="200"/>
      <c r="E514" s="53"/>
    </row>
    <row r="515" spans="1:5" s="6" customFormat="1" x14ac:dyDescent="0.3">
      <c r="A515" s="9"/>
      <c r="B515" s="5"/>
      <c r="C515" s="17"/>
      <c r="D515" s="17"/>
      <c r="E515" s="53"/>
    </row>
    <row r="516" spans="1:5" s="6" customFormat="1" x14ac:dyDescent="0.3">
      <c r="A516" s="9"/>
      <c r="B516" s="5"/>
      <c r="C516" s="17"/>
      <c r="D516" s="17"/>
      <c r="E516" s="53"/>
    </row>
    <row r="517" spans="1:5" s="6" customFormat="1" x14ac:dyDescent="0.3">
      <c r="A517" s="9"/>
      <c r="B517" s="8"/>
      <c r="C517" s="17"/>
      <c r="D517" s="17"/>
      <c r="E517" s="53"/>
    </row>
    <row r="518" spans="1:5" s="6" customFormat="1" x14ac:dyDescent="0.3">
      <c r="A518" s="9"/>
      <c r="B518" s="5"/>
      <c r="C518" s="17"/>
      <c r="D518" s="17"/>
      <c r="E518" s="53"/>
    </row>
    <row r="519" spans="1:5" s="6" customFormat="1" x14ac:dyDescent="0.3">
      <c r="A519" s="9"/>
      <c r="B519" s="5"/>
      <c r="C519" s="17"/>
      <c r="D519" s="200"/>
      <c r="E519" s="53"/>
    </row>
    <row r="520" spans="1:5" s="6" customFormat="1" x14ac:dyDescent="0.3">
      <c r="A520" s="9"/>
      <c r="B520" s="5"/>
      <c r="C520" s="17"/>
      <c r="D520" s="200"/>
      <c r="E520" s="53"/>
    </row>
    <row r="521" spans="1:5" s="6" customFormat="1" x14ac:dyDescent="0.3">
      <c r="A521" s="9"/>
      <c r="B521" s="22"/>
      <c r="C521" s="17"/>
      <c r="D521" s="17"/>
      <c r="E521" s="53"/>
    </row>
    <row r="522" spans="1:5" s="6" customFormat="1" x14ac:dyDescent="0.3">
      <c r="A522" s="9"/>
      <c r="B522" s="5"/>
      <c r="C522" s="17"/>
      <c r="D522" s="17"/>
      <c r="E522" s="53"/>
    </row>
    <row r="523" spans="1:5" s="6" customFormat="1" x14ac:dyDescent="0.3">
      <c r="A523" s="9"/>
      <c r="B523" s="5"/>
      <c r="C523" s="17"/>
      <c r="D523" s="17"/>
      <c r="E523" s="53"/>
    </row>
    <row r="524" spans="1:5" s="6" customFormat="1" x14ac:dyDescent="0.3">
      <c r="A524" s="9"/>
      <c r="B524" s="5"/>
      <c r="C524" s="17"/>
      <c r="D524" s="17"/>
      <c r="E524" s="53"/>
    </row>
    <row r="525" spans="1:5" s="6" customFormat="1" x14ac:dyDescent="0.3">
      <c r="A525" s="9"/>
      <c r="B525" s="5"/>
      <c r="C525" s="17"/>
      <c r="D525" s="17"/>
      <c r="E525" s="53"/>
    </row>
    <row r="526" spans="1:5" s="6" customFormat="1" x14ac:dyDescent="0.3">
      <c r="A526" s="9"/>
      <c r="B526" s="22"/>
      <c r="C526" s="17"/>
      <c r="D526" s="17"/>
      <c r="E526" s="53"/>
    </row>
    <row r="527" spans="1:5" s="6" customFormat="1" x14ac:dyDescent="0.3">
      <c r="A527" s="9"/>
      <c r="B527" s="5"/>
      <c r="C527" s="17"/>
      <c r="D527" s="17"/>
      <c r="E527" s="53"/>
    </row>
    <row r="528" spans="1:5" s="6" customFormat="1" x14ac:dyDescent="0.3">
      <c r="A528" s="9"/>
      <c r="B528" s="5"/>
      <c r="C528" s="17"/>
      <c r="D528" s="17"/>
      <c r="E528" s="53"/>
    </row>
    <row r="529" spans="1:5" s="6" customFormat="1" x14ac:dyDescent="0.3">
      <c r="A529" s="4"/>
      <c r="B529" s="5"/>
      <c r="C529" s="17"/>
      <c r="D529" s="17"/>
      <c r="E529" s="53"/>
    </row>
    <row r="530" spans="1:5" s="6" customFormat="1" x14ac:dyDescent="0.3">
      <c r="A530" s="4"/>
      <c r="B530" s="199"/>
      <c r="C530" s="17"/>
      <c r="D530" s="17"/>
      <c r="E530" s="53"/>
    </row>
    <row r="531" spans="1:5" s="6" customFormat="1" x14ac:dyDescent="0.3">
      <c r="A531" s="4"/>
      <c r="B531" s="5"/>
      <c r="C531" s="17"/>
      <c r="D531" s="200"/>
      <c r="E531" s="53"/>
    </row>
    <row r="532" spans="1:5" s="6" customFormat="1" x14ac:dyDescent="0.3">
      <c r="A532" s="4"/>
      <c r="B532" s="5"/>
      <c r="C532" s="17"/>
      <c r="D532" s="200"/>
      <c r="E532" s="53"/>
    </row>
    <row r="533" spans="1:5" s="6" customFormat="1" x14ac:dyDescent="0.3">
      <c r="A533" s="4"/>
      <c r="B533" s="5"/>
      <c r="C533" s="17"/>
      <c r="D533" s="17"/>
      <c r="E533" s="53"/>
    </row>
    <row r="534" spans="1:5" s="6" customFormat="1" x14ac:dyDescent="0.3">
      <c r="A534" s="4"/>
      <c r="C534" s="18"/>
      <c r="D534" s="18"/>
      <c r="E534" s="53"/>
    </row>
    <row r="535" spans="1:5" s="6" customFormat="1" x14ac:dyDescent="0.3">
      <c r="A535" s="4"/>
      <c r="C535" s="18"/>
      <c r="D535" s="18"/>
      <c r="E535" s="53"/>
    </row>
    <row r="536" spans="1:5" s="6" customFormat="1" x14ac:dyDescent="0.3">
      <c r="A536" s="4"/>
      <c r="C536" s="18"/>
      <c r="D536" s="18"/>
      <c r="E536" s="53"/>
    </row>
    <row r="537" spans="1:5" s="6" customFormat="1" x14ac:dyDescent="0.3">
      <c r="A537" s="4"/>
      <c r="C537" s="18"/>
      <c r="D537" s="18"/>
      <c r="E537" s="53"/>
    </row>
    <row r="538" spans="1:5" s="6" customFormat="1" x14ac:dyDescent="0.3">
      <c r="A538" s="4"/>
      <c r="C538" s="18"/>
      <c r="D538" s="18"/>
      <c r="E538" s="53"/>
    </row>
    <row r="539" spans="1:5" s="6" customFormat="1" x14ac:dyDescent="0.3">
      <c r="A539" s="4"/>
      <c r="C539" s="18"/>
      <c r="D539" s="18"/>
      <c r="E539" s="53"/>
    </row>
    <row r="540" spans="1:5" s="6" customFormat="1" x14ac:dyDescent="0.3">
      <c r="A540" s="4"/>
      <c r="B540" s="22"/>
      <c r="C540" s="17"/>
      <c r="D540" s="17"/>
      <c r="E540" s="53"/>
    </row>
    <row r="541" spans="1:5" s="6" customFormat="1" x14ac:dyDescent="0.3">
      <c r="A541" s="4"/>
      <c r="B541" s="25"/>
      <c r="C541" s="21"/>
      <c r="D541" s="21"/>
      <c r="E541" s="53"/>
    </row>
    <row r="542" spans="1:5" s="6" customFormat="1" x14ac:dyDescent="0.3">
      <c r="A542" s="9"/>
      <c r="B542" s="25"/>
      <c r="C542" s="21"/>
      <c r="D542" s="21"/>
      <c r="E542" s="53"/>
    </row>
    <row r="543" spans="1:5" s="6" customFormat="1" x14ac:dyDescent="0.3">
      <c r="A543" s="4"/>
      <c r="B543" s="5"/>
      <c r="C543" s="17"/>
      <c r="D543" s="17"/>
      <c r="E543" s="53"/>
    </row>
    <row r="544" spans="1:5" s="6" customFormat="1" x14ac:dyDescent="0.3">
      <c r="A544" s="4"/>
      <c r="B544" s="16"/>
      <c r="C544" s="17"/>
      <c r="D544" s="17"/>
      <c r="E544" s="53"/>
    </row>
    <row r="545" spans="1:5" s="6" customFormat="1" x14ac:dyDescent="0.3">
      <c r="A545" s="4"/>
      <c r="B545" s="5"/>
      <c r="C545" s="17"/>
      <c r="D545" s="200"/>
      <c r="E545" s="53"/>
    </row>
    <row r="546" spans="1:5" s="6" customFormat="1" x14ac:dyDescent="0.3">
      <c r="A546" s="4"/>
      <c r="B546" s="5"/>
      <c r="C546" s="17"/>
      <c r="D546" s="200"/>
      <c r="E546" s="53"/>
    </row>
    <row r="547" spans="1:5" s="6" customFormat="1" x14ac:dyDescent="0.3">
      <c r="A547" s="4"/>
      <c r="C547" s="18"/>
      <c r="D547" s="18"/>
      <c r="E547" s="53"/>
    </row>
    <row r="548" spans="1:5" s="6" customFormat="1" x14ac:dyDescent="0.3">
      <c r="A548" s="4"/>
      <c r="C548" s="18"/>
      <c r="D548" s="18"/>
      <c r="E548" s="53"/>
    </row>
    <row r="549" spans="1:5" x14ac:dyDescent="0.3">
      <c r="A549" s="4"/>
      <c r="B549" s="6"/>
      <c r="C549" s="18"/>
      <c r="D549" s="18"/>
      <c r="E549" s="53"/>
    </row>
    <row r="550" spans="1:5" x14ac:dyDescent="0.3">
      <c r="A550" s="4"/>
      <c r="B550" s="6"/>
      <c r="C550" s="18"/>
      <c r="D550" s="18"/>
      <c r="E550" s="53"/>
    </row>
    <row r="551" spans="1:5" x14ac:dyDescent="0.3">
      <c r="A551" s="4"/>
      <c r="B551" s="6"/>
      <c r="C551" s="18"/>
      <c r="D551" s="18"/>
      <c r="E551" s="53"/>
    </row>
    <row r="552" spans="1:5" x14ac:dyDescent="0.3">
      <c r="A552" s="4"/>
      <c r="B552" s="6"/>
      <c r="C552" s="18"/>
      <c r="D552" s="18"/>
      <c r="E552" s="53"/>
    </row>
    <row r="553" spans="1:5" x14ac:dyDescent="0.3">
      <c r="A553" s="4"/>
      <c r="B553" s="6"/>
      <c r="C553" s="18"/>
      <c r="D553" s="18"/>
      <c r="E553" s="53"/>
    </row>
    <row r="554" spans="1:5" x14ac:dyDescent="0.3">
      <c r="A554" s="4"/>
      <c r="B554" s="6"/>
      <c r="C554" s="18"/>
      <c r="D554" s="18"/>
      <c r="E554" s="53"/>
    </row>
    <row r="555" spans="1:5" x14ac:dyDescent="0.3">
      <c r="A555" s="4"/>
      <c r="B555" s="6"/>
      <c r="C555" s="18"/>
      <c r="D555" s="18"/>
      <c r="E555" s="53"/>
    </row>
    <row r="556" spans="1:5" x14ac:dyDescent="0.3">
      <c r="A556" s="4"/>
      <c r="B556" s="6"/>
      <c r="C556" s="18"/>
      <c r="D556" s="18"/>
      <c r="E556" s="53"/>
    </row>
    <row r="557" spans="1:5" ht="16.5" x14ac:dyDescent="0.3">
      <c r="A557" s="4"/>
      <c r="E557" s="53"/>
    </row>
    <row r="558" spans="1:5" ht="16.5" x14ac:dyDescent="0.3">
      <c r="E558" s="53"/>
    </row>
    <row r="559" spans="1:5" ht="16.5" x14ac:dyDescent="0.3">
      <c r="E559" s="53"/>
    </row>
    <row r="560" spans="1:5" ht="16.5" x14ac:dyDescent="0.3">
      <c r="E560" s="53"/>
    </row>
    <row r="561" spans="5:5" ht="16.5" x14ac:dyDescent="0.3">
      <c r="E561" s="53"/>
    </row>
    <row r="562" spans="5:5" ht="16.5" x14ac:dyDescent="0.3">
      <c r="E562" s="53"/>
    </row>
    <row r="563" spans="5:5" ht="16.5" x14ac:dyDescent="0.3">
      <c r="E563" s="53"/>
    </row>
    <row r="564" spans="5:5" ht="16.5" x14ac:dyDescent="0.3">
      <c r="E564" s="53"/>
    </row>
    <row r="565" spans="5:5" ht="16.5" x14ac:dyDescent="0.3">
      <c r="E565" s="53"/>
    </row>
    <row r="566" spans="5:5" ht="16.5" x14ac:dyDescent="0.3">
      <c r="E566" s="53"/>
    </row>
    <row r="567" spans="5:5" ht="16.5" x14ac:dyDescent="0.3">
      <c r="E567" s="53"/>
    </row>
    <row r="568" spans="5:5" ht="16.5" x14ac:dyDescent="0.3">
      <c r="E568" s="53"/>
    </row>
    <row r="569" spans="5:5" ht="16.5" x14ac:dyDescent="0.3">
      <c r="E569" s="53"/>
    </row>
    <row r="570" spans="5:5" ht="16.5" x14ac:dyDescent="0.3">
      <c r="E570" s="53"/>
    </row>
    <row r="571" spans="5:5" ht="16.5" x14ac:dyDescent="0.3">
      <c r="E571" s="53"/>
    </row>
    <row r="572" spans="5:5" ht="16.5" x14ac:dyDescent="0.3">
      <c r="E572" s="53"/>
    </row>
    <row r="573" spans="5:5" ht="16.5" x14ac:dyDescent="0.3">
      <c r="E573" s="53"/>
    </row>
    <row r="574" spans="5:5" ht="16.5" x14ac:dyDescent="0.3">
      <c r="E574" s="53"/>
    </row>
    <row r="575" spans="5:5" ht="16.5" x14ac:dyDescent="0.3">
      <c r="E575" s="53"/>
    </row>
    <row r="576" spans="5:5" ht="16.5" x14ac:dyDescent="0.3">
      <c r="E576" s="53"/>
    </row>
    <row r="577" spans="5:5" ht="16.5" x14ac:dyDescent="0.3">
      <c r="E577" s="53"/>
    </row>
    <row r="578" spans="5:5" ht="16.5" x14ac:dyDescent="0.3">
      <c r="E578" s="53"/>
    </row>
    <row r="579" spans="5:5" ht="16.5" x14ac:dyDescent="0.3">
      <c r="E579" s="53"/>
    </row>
    <row r="580" spans="5:5" ht="16.5" x14ac:dyDescent="0.3">
      <c r="E580" s="53"/>
    </row>
    <row r="581" spans="5:5" ht="16.5" x14ac:dyDescent="0.3">
      <c r="E581" s="53"/>
    </row>
    <row r="582" spans="5:5" ht="16.5" x14ac:dyDescent="0.3">
      <c r="E582" s="53"/>
    </row>
    <row r="583" spans="5:5" ht="16.5" x14ac:dyDescent="0.3">
      <c r="E583" s="53"/>
    </row>
    <row r="584" spans="5:5" ht="16.5" x14ac:dyDescent="0.3">
      <c r="E584" s="53"/>
    </row>
    <row r="585" spans="5:5" ht="16.5" x14ac:dyDescent="0.3">
      <c r="E585" s="53"/>
    </row>
    <row r="586" spans="5:5" ht="16.5" x14ac:dyDescent="0.3">
      <c r="E586" s="53"/>
    </row>
    <row r="587" spans="5:5" ht="16.5" x14ac:dyDescent="0.3">
      <c r="E587" s="53"/>
    </row>
    <row r="588" spans="5:5" ht="16.5" x14ac:dyDescent="0.3">
      <c r="E588" s="53"/>
    </row>
    <row r="589" spans="5:5" ht="16.5" x14ac:dyDescent="0.3">
      <c r="E589" s="53"/>
    </row>
    <row r="590" spans="5:5" ht="16.5" x14ac:dyDescent="0.3">
      <c r="E590" s="53"/>
    </row>
    <row r="591" spans="5:5" ht="16.5" x14ac:dyDescent="0.3">
      <c r="E591" s="53"/>
    </row>
    <row r="592" spans="5:5" ht="16.5" x14ac:dyDescent="0.3">
      <c r="E592" s="53"/>
    </row>
    <row r="593" spans="5:5" ht="16.5" x14ac:dyDescent="0.3">
      <c r="E593" s="53"/>
    </row>
    <row r="594" spans="5:5" ht="16.5" x14ac:dyDescent="0.3">
      <c r="E594" s="53"/>
    </row>
    <row r="595" spans="5:5" ht="16.5" x14ac:dyDescent="0.3">
      <c r="E595" s="53"/>
    </row>
    <row r="596" spans="5:5" ht="16.5" x14ac:dyDescent="0.3">
      <c r="E596" s="53"/>
    </row>
    <row r="597" spans="5:5" ht="16.5" x14ac:dyDescent="0.3">
      <c r="E597" s="53"/>
    </row>
    <row r="598" spans="5:5" ht="16.5" x14ac:dyDescent="0.3">
      <c r="E598" s="53"/>
    </row>
    <row r="599" spans="5:5" ht="16.5" x14ac:dyDescent="0.3">
      <c r="E599" s="53"/>
    </row>
    <row r="600" spans="5:5" ht="16.5" x14ac:dyDescent="0.3">
      <c r="E600" s="53"/>
    </row>
    <row r="601" spans="5:5" ht="16.5" x14ac:dyDescent="0.3">
      <c r="E601" s="53"/>
    </row>
    <row r="602" spans="5:5" ht="16.5" x14ac:dyDescent="0.3">
      <c r="E602" s="53"/>
    </row>
    <row r="603" spans="5:5" ht="16.5" x14ac:dyDescent="0.3">
      <c r="E603" s="53"/>
    </row>
    <row r="604" spans="5:5" ht="16.5" x14ac:dyDescent="0.3">
      <c r="E604" s="53"/>
    </row>
    <row r="605" spans="5:5" ht="16.5" x14ac:dyDescent="0.3">
      <c r="E605" s="53"/>
    </row>
    <row r="606" spans="5:5" ht="16.5" x14ac:dyDescent="0.3">
      <c r="E606" s="53"/>
    </row>
    <row r="607" spans="5:5" ht="16.5" x14ac:dyDescent="0.3">
      <c r="E607" s="53"/>
    </row>
    <row r="608" spans="5:5" ht="16.5" x14ac:dyDescent="0.3">
      <c r="E608" s="53"/>
    </row>
    <row r="609" spans="5:5" ht="16.5" x14ac:dyDescent="0.3">
      <c r="E609" s="53"/>
    </row>
    <row r="610" spans="5:5" ht="16.5" x14ac:dyDescent="0.3">
      <c r="E610" s="53"/>
    </row>
    <row r="611" spans="5:5" ht="16.5" x14ac:dyDescent="0.3">
      <c r="E611" s="53"/>
    </row>
    <row r="612" spans="5:5" ht="16.5" x14ac:dyDescent="0.3">
      <c r="E612" s="53"/>
    </row>
    <row r="613" spans="5:5" ht="16.5" x14ac:dyDescent="0.3">
      <c r="E613" s="53"/>
    </row>
    <row r="614" spans="5:5" ht="16.5" x14ac:dyDescent="0.3">
      <c r="E614" s="53"/>
    </row>
    <row r="615" spans="5:5" ht="16.5" x14ac:dyDescent="0.3">
      <c r="E615" s="53"/>
    </row>
    <row r="616" spans="5:5" ht="16.5" x14ac:dyDescent="0.3">
      <c r="E616" s="53"/>
    </row>
    <row r="617" spans="5:5" ht="16.5" x14ac:dyDescent="0.3">
      <c r="E617" s="53"/>
    </row>
    <row r="618" spans="5:5" ht="16.5" x14ac:dyDescent="0.3">
      <c r="E618" s="53"/>
    </row>
    <row r="619" spans="5:5" ht="16.5" x14ac:dyDescent="0.3">
      <c r="E619" s="53"/>
    </row>
    <row r="620" spans="5:5" ht="16.5" x14ac:dyDescent="0.3">
      <c r="E620" s="53"/>
    </row>
    <row r="621" spans="5:5" ht="16.5" x14ac:dyDescent="0.3">
      <c r="E621" s="53"/>
    </row>
    <row r="622" spans="5:5" ht="16.5" x14ac:dyDescent="0.3">
      <c r="E622" s="53"/>
    </row>
    <row r="623" spans="5:5" ht="16.5" x14ac:dyDescent="0.3">
      <c r="E623" s="53"/>
    </row>
    <row r="624" spans="5:5" ht="16.5" x14ac:dyDescent="0.3">
      <c r="E624" s="53"/>
    </row>
    <row r="625" spans="5:5" ht="16.5" x14ac:dyDescent="0.3">
      <c r="E625" s="53"/>
    </row>
    <row r="626" spans="5:5" ht="16.5" x14ac:dyDescent="0.3">
      <c r="E626" s="53"/>
    </row>
    <row r="627" spans="5:5" ht="16.5" x14ac:dyDescent="0.3">
      <c r="E627" s="53"/>
    </row>
    <row r="628" spans="5:5" ht="16.5" x14ac:dyDescent="0.3">
      <c r="E628" s="53"/>
    </row>
    <row r="629" spans="5:5" ht="16.5" x14ac:dyDescent="0.3">
      <c r="E629" s="53"/>
    </row>
    <row r="630" spans="5:5" ht="16.5" x14ac:dyDescent="0.3">
      <c r="E630" s="53"/>
    </row>
    <row r="631" spans="5:5" ht="16.5" x14ac:dyDescent="0.3">
      <c r="E631" s="53"/>
    </row>
    <row r="632" spans="5:5" ht="16.5" x14ac:dyDescent="0.3">
      <c r="E632" s="53"/>
    </row>
    <row r="633" spans="5:5" ht="16.5" x14ac:dyDescent="0.3">
      <c r="E633" s="53"/>
    </row>
    <row r="634" spans="5:5" ht="16.5" x14ac:dyDescent="0.3">
      <c r="E634" s="53"/>
    </row>
    <row r="635" spans="5:5" ht="16.5" x14ac:dyDescent="0.3">
      <c r="E635" s="53"/>
    </row>
    <row r="636" spans="5:5" ht="16.5" x14ac:dyDescent="0.3">
      <c r="E636" s="53"/>
    </row>
    <row r="637" spans="5:5" ht="16.5" x14ac:dyDescent="0.3">
      <c r="E637" s="53"/>
    </row>
    <row r="638" spans="5:5" ht="16.5" x14ac:dyDescent="0.3">
      <c r="E638" s="53"/>
    </row>
    <row r="639" spans="5:5" ht="16.5" x14ac:dyDescent="0.3">
      <c r="E639" s="53"/>
    </row>
    <row r="640" spans="5:5" ht="16.5" x14ac:dyDescent="0.3">
      <c r="E640" s="53"/>
    </row>
    <row r="641" spans="5:5" ht="16.5" x14ac:dyDescent="0.3">
      <c r="E641" s="53"/>
    </row>
    <row r="642" spans="5:5" ht="16.5" x14ac:dyDescent="0.3">
      <c r="E642" s="53"/>
    </row>
    <row r="643" spans="5:5" ht="16.5" x14ac:dyDescent="0.3">
      <c r="E643" s="53"/>
    </row>
    <row r="644" spans="5:5" ht="16.5" x14ac:dyDescent="0.3">
      <c r="E644" s="53"/>
    </row>
    <row r="645" spans="5:5" ht="16.5" x14ac:dyDescent="0.3">
      <c r="E645" s="53"/>
    </row>
    <row r="646" spans="5:5" ht="16.5" x14ac:dyDescent="0.3">
      <c r="E646" s="53"/>
    </row>
    <row r="647" spans="5:5" ht="16.5" x14ac:dyDescent="0.3">
      <c r="E647" s="53"/>
    </row>
    <row r="648" spans="5:5" ht="16.5" x14ac:dyDescent="0.3">
      <c r="E648" s="53"/>
    </row>
    <row r="649" spans="5:5" ht="16.5" x14ac:dyDescent="0.3">
      <c r="E649" s="53"/>
    </row>
    <row r="650" spans="5:5" ht="16.5" x14ac:dyDescent="0.3">
      <c r="E650" s="53"/>
    </row>
    <row r="651" spans="5:5" ht="16.5" x14ac:dyDescent="0.3">
      <c r="E651" s="53"/>
    </row>
    <row r="652" spans="5:5" ht="16.5" x14ac:dyDescent="0.3">
      <c r="E652" s="53"/>
    </row>
    <row r="653" spans="5:5" ht="16.5" x14ac:dyDescent="0.3">
      <c r="E653" s="53"/>
    </row>
    <row r="654" spans="5:5" ht="16.5" x14ac:dyDescent="0.3">
      <c r="E654" s="53"/>
    </row>
    <row r="655" spans="5:5" ht="16.5" x14ac:dyDescent="0.3">
      <c r="E655" s="53"/>
    </row>
    <row r="656" spans="5:5" ht="16.5" x14ac:dyDescent="0.3">
      <c r="E656" s="53"/>
    </row>
    <row r="657" spans="5:5" ht="16.5" x14ac:dyDescent="0.3">
      <c r="E657" s="53"/>
    </row>
    <row r="658" spans="5:5" ht="16.5" x14ac:dyDescent="0.3">
      <c r="E658" s="53"/>
    </row>
    <row r="659" spans="5:5" ht="16.5" x14ac:dyDescent="0.3">
      <c r="E659" s="53"/>
    </row>
    <row r="660" spans="5:5" ht="16.5" x14ac:dyDescent="0.3">
      <c r="E660" s="53"/>
    </row>
    <row r="661" spans="5:5" ht="16.5" x14ac:dyDescent="0.3">
      <c r="E661" s="53"/>
    </row>
    <row r="662" spans="5:5" ht="16.5" x14ac:dyDescent="0.3">
      <c r="E662" s="53"/>
    </row>
    <row r="663" spans="5:5" ht="16.5" x14ac:dyDescent="0.3">
      <c r="E663" s="53"/>
    </row>
    <row r="664" spans="5:5" ht="16.5" x14ac:dyDescent="0.3">
      <c r="E664" s="53"/>
    </row>
    <row r="665" spans="5:5" ht="16.5" x14ac:dyDescent="0.3">
      <c r="E665" s="53"/>
    </row>
    <row r="666" spans="5:5" ht="16.5" x14ac:dyDescent="0.3">
      <c r="E666" s="53"/>
    </row>
    <row r="667" spans="5:5" ht="16.5" x14ac:dyDescent="0.3">
      <c r="E667" s="53"/>
    </row>
    <row r="668" spans="5:5" ht="16.5" x14ac:dyDescent="0.3">
      <c r="E668" s="53"/>
    </row>
    <row r="669" spans="5:5" ht="16.5" x14ac:dyDescent="0.3">
      <c r="E669" s="53"/>
    </row>
    <row r="670" spans="5:5" ht="16.5" x14ac:dyDescent="0.3">
      <c r="E670" s="53"/>
    </row>
    <row r="671" spans="5:5" ht="16.5" x14ac:dyDescent="0.3">
      <c r="E671" s="53"/>
    </row>
    <row r="672" spans="5:5" ht="16.5" x14ac:dyDescent="0.3">
      <c r="E672" s="53"/>
    </row>
    <row r="673" spans="5:5" ht="16.5" x14ac:dyDescent="0.3">
      <c r="E673" s="53"/>
    </row>
    <row r="674" spans="5:5" ht="16.5" x14ac:dyDescent="0.3">
      <c r="E674" s="53"/>
    </row>
    <row r="675" spans="5:5" ht="16.5" x14ac:dyDescent="0.3">
      <c r="E675" s="53"/>
    </row>
    <row r="676" spans="5:5" ht="16.5" x14ac:dyDescent="0.3">
      <c r="E676" s="53"/>
    </row>
    <row r="677" spans="5:5" ht="16.5" x14ac:dyDescent="0.3">
      <c r="E677" s="53"/>
    </row>
    <row r="678" spans="5:5" ht="16.5" x14ac:dyDescent="0.3">
      <c r="E678" s="53"/>
    </row>
    <row r="679" spans="5:5" ht="16.5" x14ac:dyDescent="0.3">
      <c r="E679" s="53"/>
    </row>
    <row r="680" spans="5:5" ht="16.5" x14ac:dyDescent="0.3">
      <c r="E680" s="53"/>
    </row>
    <row r="681" spans="5:5" ht="16.5" x14ac:dyDescent="0.3">
      <c r="E681" s="53"/>
    </row>
    <row r="682" spans="5:5" ht="16.5" x14ac:dyDescent="0.3">
      <c r="E682" s="53"/>
    </row>
    <row r="683" spans="5:5" ht="16.5" x14ac:dyDescent="0.3">
      <c r="E683" s="53"/>
    </row>
    <row r="684" spans="5:5" ht="16.5" x14ac:dyDescent="0.3">
      <c r="E684" s="53"/>
    </row>
    <row r="685" spans="5:5" ht="16.5" x14ac:dyDescent="0.3">
      <c r="E685" s="53"/>
    </row>
    <row r="686" spans="5:5" ht="16.5" x14ac:dyDescent="0.3">
      <c r="E686" s="53"/>
    </row>
    <row r="687" spans="5:5" ht="16.5" x14ac:dyDescent="0.3">
      <c r="E687" s="53"/>
    </row>
    <row r="688" spans="5:5" ht="16.5" x14ac:dyDescent="0.3">
      <c r="E688" s="53"/>
    </row>
    <row r="689" spans="5:5" ht="16.5" x14ac:dyDescent="0.3">
      <c r="E689" s="53"/>
    </row>
    <row r="690" spans="5:5" ht="16.5" x14ac:dyDescent="0.3">
      <c r="E690" s="53"/>
    </row>
    <row r="691" spans="5:5" ht="16.5" x14ac:dyDescent="0.3">
      <c r="E691" s="53"/>
    </row>
    <row r="692" spans="5:5" ht="16.5" x14ac:dyDescent="0.3">
      <c r="E692" s="53"/>
    </row>
    <row r="693" spans="5:5" ht="16.5" x14ac:dyDescent="0.3">
      <c r="E693" s="53"/>
    </row>
    <row r="694" spans="5:5" ht="16.5" x14ac:dyDescent="0.3">
      <c r="E694" s="53"/>
    </row>
    <row r="695" spans="5:5" ht="16.5" x14ac:dyDescent="0.3">
      <c r="E695" s="53"/>
    </row>
    <row r="696" spans="5:5" ht="16.5" x14ac:dyDescent="0.3">
      <c r="E696" s="53"/>
    </row>
    <row r="697" spans="5:5" ht="16.5" x14ac:dyDescent="0.3">
      <c r="E697" s="53"/>
    </row>
    <row r="698" spans="5:5" ht="16.5" x14ac:dyDescent="0.3">
      <c r="E698" s="53"/>
    </row>
    <row r="699" spans="5:5" ht="16.5" x14ac:dyDescent="0.3">
      <c r="E699" s="53"/>
    </row>
    <row r="700" spans="5:5" ht="16.5" x14ac:dyDescent="0.3">
      <c r="E700" s="53"/>
    </row>
    <row r="701" spans="5:5" ht="16.5" x14ac:dyDescent="0.3">
      <c r="E701" s="53"/>
    </row>
    <row r="702" spans="5:5" ht="16.5" x14ac:dyDescent="0.3">
      <c r="E702" s="53"/>
    </row>
    <row r="703" spans="5:5" ht="16.5" x14ac:dyDescent="0.3">
      <c r="E703" s="53"/>
    </row>
    <row r="704" spans="5:5" ht="16.5" x14ac:dyDescent="0.3">
      <c r="E704" s="53"/>
    </row>
    <row r="705" spans="5:5" ht="16.5" x14ac:dyDescent="0.3">
      <c r="E705" s="53"/>
    </row>
    <row r="706" spans="5:5" ht="16.5" x14ac:dyDescent="0.3">
      <c r="E706" s="53"/>
    </row>
    <row r="707" spans="5:5" ht="16.5" x14ac:dyDescent="0.3">
      <c r="E707" s="53"/>
    </row>
    <row r="708" spans="5:5" ht="16.5" x14ac:dyDescent="0.3">
      <c r="E708" s="53"/>
    </row>
    <row r="709" spans="5:5" ht="16.5" x14ac:dyDescent="0.3">
      <c r="E709" s="53"/>
    </row>
    <row r="710" spans="5:5" ht="16.5" x14ac:dyDescent="0.3">
      <c r="E710" s="53"/>
    </row>
    <row r="711" spans="5:5" ht="16.5" x14ac:dyDescent="0.3">
      <c r="E711" s="53"/>
    </row>
    <row r="712" spans="5:5" ht="16.5" x14ac:dyDescent="0.3">
      <c r="E712" s="53"/>
    </row>
    <row r="713" spans="5:5" ht="16.5" x14ac:dyDescent="0.3">
      <c r="E713" s="53"/>
    </row>
    <row r="714" spans="5:5" ht="16.5" x14ac:dyDescent="0.3">
      <c r="E714" s="53"/>
    </row>
    <row r="715" spans="5:5" ht="16.5" x14ac:dyDescent="0.3">
      <c r="E715" s="53"/>
    </row>
    <row r="716" spans="5:5" ht="16.5" x14ac:dyDescent="0.3">
      <c r="E716" s="53"/>
    </row>
    <row r="717" spans="5:5" ht="16.5" x14ac:dyDescent="0.3">
      <c r="E717" s="53"/>
    </row>
    <row r="718" spans="5:5" ht="16.5" x14ac:dyDescent="0.3">
      <c r="E718" s="53"/>
    </row>
    <row r="719" spans="5:5" ht="16.5" x14ac:dyDescent="0.3">
      <c r="E719" s="53"/>
    </row>
    <row r="720" spans="5:5" ht="16.5" x14ac:dyDescent="0.3">
      <c r="E720" s="53"/>
    </row>
    <row r="721" spans="5:5" ht="16.5" x14ac:dyDescent="0.3">
      <c r="E721" s="53"/>
    </row>
    <row r="722" spans="5:5" ht="16.5" x14ac:dyDescent="0.3">
      <c r="E722" s="53"/>
    </row>
    <row r="723" spans="5:5" ht="16.5" x14ac:dyDescent="0.3">
      <c r="E723" s="53"/>
    </row>
    <row r="724" spans="5:5" ht="16.5" x14ac:dyDescent="0.3">
      <c r="E724" s="53"/>
    </row>
    <row r="725" spans="5:5" ht="16.5" x14ac:dyDescent="0.3">
      <c r="E725" s="53"/>
    </row>
    <row r="726" spans="5:5" ht="16.5" x14ac:dyDescent="0.3">
      <c r="E726" s="53"/>
    </row>
    <row r="727" spans="5:5" ht="16.5" x14ac:dyDescent="0.3">
      <c r="E727" s="53"/>
    </row>
    <row r="728" spans="5:5" ht="16.5" x14ac:dyDescent="0.3">
      <c r="E728" s="53"/>
    </row>
    <row r="729" spans="5:5" ht="16.5" x14ac:dyDescent="0.3">
      <c r="E729" s="53"/>
    </row>
    <row r="730" spans="5:5" ht="16.5" x14ac:dyDescent="0.3">
      <c r="E730" s="53"/>
    </row>
    <row r="731" spans="5:5" ht="16.5" x14ac:dyDescent="0.3">
      <c r="E731" s="53"/>
    </row>
    <row r="732" spans="5:5" ht="16.5" x14ac:dyDescent="0.3">
      <c r="E732" s="53"/>
    </row>
    <row r="733" spans="5:5" ht="16.5" x14ac:dyDescent="0.3">
      <c r="E733" s="53"/>
    </row>
    <row r="734" spans="5:5" ht="16.5" x14ac:dyDescent="0.3">
      <c r="E734" s="53"/>
    </row>
    <row r="735" spans="5:5" ht="16.5" x14ac:dyDescent="0.3">
      <c r="E735" s="53"/>
    </row>
    <row r="736" spans="5:5" ht="16.5" x14ac:dyDescent="0.3">
      <c r="E736" s="53"/>
    </row>
    <row r="737" spans="5:5" ht="16.5" x14ac:dyDescent="0.3">
      <c r="E737" s="53"/>
    </row>
    <row r="738" spans="5:5" ht="16.5" x14ac:dyDescent="0.3">
      <c r="E738" s="53"/>
    </row>
    <row r="739" spans="5:5" ht="16.5" x14ac:dyDescent="0.3">
      <c r="E739" s="53"/>
    </row>
    <row r="740" spans="5:5" ht="16.5" x14ac:dyDescent="0.3">
      <c r="E740" s="53"/>
    </row>
    <row r="741" spans="5:5" ht="16.5" x14ac:dyDescent="0.3">
      <c r="E741" s="53"/>
    </row>
    <row r="742" spans="5:5" ht="16.5" x14ac:dyDescent="0.3">
      <c r="E742" s="53"/>
    </row>
    <row r="743" spans="5:5" ht="16.5" x14ac:dyDescent="0.3">
      <c r="E743" s="53"/>
    </row>
    <row r="744" spans="5:5" ht="16.5" x14ac:dyDescent="0.3">
      <c r="E744" s="53"/>
    </row>
    <row r="745" spans="5:5" ht="16.5" x14ac:dyDescent="0.3">
      <c r="E745" s="53"/>
    </row>
    <row r="746" spans="5:5" ht="16.5" x14ac:dyDescent="0.3">
      <c r="E746" s="53"/>
    </row>
    <row r="747" spans="5:5" ht="16.5" x14ac:dyDescent="0.3">
      <c r="E747" s="53"/>
    </row>
    <row r="748" spans="5:5" ht="16.5" x14ac:dyDescent="0.3">
      <c r="E748" s="53"/>
    </row>
    <row r="749" spans="5:5" ht="16.5" x14ac:dyDescent="0.3">
      <c r="E749" s="53"/>
    </row>
    <row r="750" spans="5:5" ht="16.5" x14ac:dyDescent="0.3">
      <c r="E750" s="53"/>
    </row>
    <row r="751" spans="5:5" ht="16.5" x14ac:dyDescent="0.3">
      <c r="E751" s="53"/>
    </row>
    <row r="752" spans="5:5" ht="16.5" x14ac:dyDescent="0.3">
      <c r="E752" s="53"/>
    </row>
    <row r="753" spans="5:5" ht="16.5" x14ac:dyDescent="0.3">
      <c r="E753" s="53"/>
    </row>
    <row r="754" spans="5:5" ht="16.5" x14ac:dyDescent="0.3">
      <c r="E754" s="53"/>
    </row>
    <row r="755" spans="5:5" ht="16.5" x14ac:dyDescent="0.3">
      <c r="E755" s="53"/>
    </row>
    <row r="756" spans="5:5" ht="16.5" x14ac:dyDescent="0.3">
      <c r="E756" s="53"/>
    </row>
    <row r="757" spans="5:5" ht="16.5" x14ac:dyDescent="0.3">
      <c r="E757" s="53"/>
    </row>
    <row r="758" spans="5:5" ht="16.5" x14ac:dyDescent="0.3">
      <c r="E758" s="53"/>
    </row>
    <row r="759" spans="5:5" ht="16.5" x14ac:dyDescent="0.3">
      <c r="E759" s="53"/>
    </row>
    <row r="760" spans="5:5" ht="16.5" x14ac:dyDescent="0.3">
      <c r="E760" s="53"/>
    </row>
    <row r="761" spans="5:5" ht="16.5" x14ac:dyDescent="0.3">
      <c r="E761" s="53"/>
    </row>
    <row r="762" spans="5:5" ht="16.5" x14ac:dyDescent="0.3">
      <c r="E762" s="53"/>
    </row>
    <row r="763" spans="5:5" ht="16.5" x14ac:dyDescent="0.3">
      <c r="E763" s="53"/>
    </row>
    <row r="764" spans="5:5" ht="16.5" x14ac:dyDescent="0.3">
      <c r="E764" s="53"/>
    </row>
  </sheetData>
  <mergeCells count="4">
    <mergeCell ref="G188:H188"/>
    <mergeCell ref="I188:J188"/>
    <mergeCell ref="K188:L188"/>
    <mergeCell ref="M188:N188"/>
  </mergeCells>
  <phoneticPr fontId="10" type="noConversion"/>
  <pageMargins left="0.39370078740157483" right="0.15748031496062992" top="0.98425196850393704" bottom="0.98425196850393704" header="0" footer="0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499984740745262"/>
  </sheetPr>
  <dimension ref="A2:K21"/>
  <sheetViews>
    <sheetView topLeftCell="A5" workbookViewId="0">
      <selection activeCell="D9" sqref="D9"/>
    </sheetView>
  </sheetViews>
  <sheetFormatPr baseColWidth="10" defaultColWidth="9.140625" defaultRowHeight="12.75" x14ac:dyDescent="0.2"/>
  <cols>
    <col min="1" max="1" width="14" customWidth="1"/>
    <col min="2" max="3" width="13.7109375" customWidth="1"/>
    <col min="4" max="5" width="15" customWidth="1"/>
    <col min="6" max="6" width="12.7109375" customWidth="1"/>
    <col min="7" max="7" width="11.85546875" style="46" bestFit="1" customWidth="1"/>
    <col min="8" max="8" width="12.5703125" bestFit="1" customWidth="1"/>
    <col min="9" max="9" width="11.7109375" customWidth="1"/>
    <col min="10" max="11" width="11.42578125" customWidth="1"/>
    <col min="12" max="13" width="13" bestFit="1" customWidth="1"/>
    <col min="14" max="14" width="11.85546875" bestFit="1" customWidth="1"/>
    <col min="15" max="15" width="13" bestFit="1" customWidth="1"/>
    <col min="16" max="257" width="11.42578125" customWidth="1"/>
  </cols>
  <sheetData>
    <row r="2" spans="1:11" ht="18" x14ac:dyDescent="0.25">
      <c r="E2" s="52"/>
    </row>
    <row r="4" spans="1:11" ht="15.75" customHeight="1" thickBot="1" x14ac:dyDescent="0.25">
      <c r="A4" s="290"/>
      <c r="B4" s="291"/>
      <c r="C4" s="291"/>
      <c r="D4" s="291"/>
      <c r="E4" s="291"/>
      <c r="F4" s="291"/>
      <c r="G4" s="291"/>
      <c r="H4" s="291"/>
      <c r="I4" s="291"/>
    </row>
    <row r="5" spans="1:11" ht="26.25" thickBot="1" x14ac:dyDescent="0.25">
      <c r="A5" s="111"/>
      <c r="B5" s="259" t="s">
        <v>41</v>
      </c>
      <c r="C5" s="207" t="s">
        <v>79</v>
      </c>
      <c r="D5" s="186" t="s">
        <v>42</v>
      </c>
      <c r="E5" s="260" t="s">
        <v>28</v>
      </c>
      <c r="F5" s="112" t="s">
        <v>43</v>
      </c>
      <c r="G5" s="113" t="s">
        <v>44</v>
      </c>
      <c r="H5" s="256" t="s">
        <v>45</v>
      </c>
      <c r="I5" s="257" t="s">
        <v>46</v>
      </c>
    </row>
    <row r="6" spans="1:11" ht="26.25" thickBot="1" x14ac:dyDescent="0.25">
      <c r="A6" s="175" t="s">
        <v>81</v>
      </c>
      <c r="B6" s="176"/>
      <c r="C6" s="208"/>
      <c r="D6" s="177"/>
      <c r="E6" s="178">
        <f>'CAJA DE MDQ'!E2</f>
        <v>69835.950165288756</v>
      </c>
      <c r="F6" s="178">
        <f>'CAJA DE MDQ'!G2</f>
        <v>825</v>
      </c>
      <c r="G6" s="179">
        <f>'CAJA DE MDQ'!I2</f>
        <v>0</v>
      </c>
      <c r="H6" s="180">
        <f>'CAJA DE MDQ'!K2</f>
        <v>3000</v>
      </c>
      <c r="I6" s="181">
        <f>'CAJA DE MDQ'!M2</f>
        <v>0</v>
      </c>
    </row>
    <row r="7" spans="1:11" ht="15.75" thickBot="1" x14ac:dyDescent="0.35">
      <c r="A7" s="101" t="s">
        <v>47</v>
      </c>
      <c r="B7" s="182">
        <f>SUM('CAJA DE MDQ'!C6:C16)</f>
        <v>144955.58000000002</v>
      </c>
      <c r="C7" s="209">
        <f>SUM('CAJA DE MDQ'!C18:C19)</f>
        <v>6856.1500000000005</v>
      </c>
      <c r="D7" s="187">
        <f>SUM('CAJA DE MDQ'!D4:D5)+'CAJA DE MDQ'!D17</f>
        <v>125566.54000000001</v>
      </c>
      <c r="E7" s="183">
        <f>+B7+C7-D7+E6</f>
        <v>96081.140165288758</v>
      </c>
      <c r="F7" s="104"/>
      <c r="G7" s="107"/>
      <c r="H7" s="125"/>
      <c r="I7" s="258"/>
      <c r="J7" s="198"/>
    </row>
    <row r="8" spans="1:11" ht="15.75" thickBot="1" x14ac:dyDescent="0.35">
      <c r="A8" s="101" t="s">
        <v>48</v>
      </c>
      <c r="B8" s="184">
        <f>SUM('CAJA DE MDQ'!C20:C30)</f>
        <v>121387.20000000001</v>
      </c>
      <c r="C8" s="210"/>
      <c r="D8" s="188">
        <f>SUM('CAJA DE MDQ'!D20:D21)</f>
        <v>137060</v>
      </c>
      <c r="E8" s="185">
        <f>+B8+C8-D8+E7-F8</f>
        <v>80408.34016528877</v>
      </c>
      <c r="F8" s="105"/>
      <c r="G8" s="108"/>
      <c r="H8" s="126"/>
      <c r="I8" s="258"/>
    </row>
    <row r="9" spans="1:11" ht="15.75" thickBot="1" x14ac:dyDescent="0.35">
      <c r="A9" s="101" t="s">
        <v>49</v>
      </c>
      <c r="B9" s="184">
        <f>SUM('CAJA DE MDQ'!C34:C46)</f>
        <v>0</v>
      </c>
      <c r="C9" s="210"/>
      <c r="D9" s="188">
        <f>SUM('CAJA DE MDQ'!D35:D36)</f>
        <v>0</v>
      </c>
      <c r="E9" s="185">
        <f t="shared" ref="E9:E18" si="0">+B9+C9-D9+E8-F9</f>
        <v>80408.34016528877</v>
      </c>
      <c r="F9" s="105"/>
      <c r="G9" s="108"/>
      <c r="H9" s="127"/>
      <c r="I9" s="258"/>
    </row>
    <row r="10" spans="1:11" ht="15.75" thickBot="1" x14ac:dyDescent="0.35">
      <c r="A10" s="101" t="s">
        <v>50</v>
      </c>
      <c r="B10" s="184">
        <f>SUM('CAJA DE MDQ'!C50:C61)</f>
        <v>0</v>
      </c>
      <c r="C10" s="210"/>
      <c r="D10" s="188">
        <f>SUM('CAJA DE MDQ'!D50:D51)</f>
        <v>0</v>
      </c>
      <c r="E10" s="185">
        <f t="shared" si="0"/>
        <v>80408.34016528877</v>
      </c>
      <c r="F10" s="105"/>
      <c r="G10" s="108"/>
      <c r="H10" s="128"/>
      <c r="I10" s="258"/>
    </row>
    <row r="11" spans="1:11" ht="15.75" thickBot="1" x14ac:dyDescent="0.35">
      <c r="A11" s="101" t="s">
        <v>51</v>
      </c>
      <c r="B11" s="184">
        <f>SUM('CAJA DE MDQ'!C65:C75)</f>
        <v>0</v>
      </c>
      <c r="C11" s="210"/>
      <c r="D11" s="188">
        <f>SUM('CAJA DE MDQ'!D66:D67)</f>
        <v>0</v>
      </c>
      <c r="E11" s="185">
        <f t="shared" si="0"/>
        <v>80408.34016528877</v>
      </c>
      <c r="F11" s="105"/>
      <c r="G11" s="108"/>
      <c r="H11" s="128"/>
      <c r="I11" s="258"/>
    </row>
    <row r="12" spans="1:11" ht="15.75" thickBot="1" x14ac:dyDescent="0.35">
      <c r="A12" s="101" t="s">
        <v>52</v>
      </c>
      <c r="B12" s="184">
        <f>SUM('CAJA DE MDQ'!C79:C92)</f>
        <v>0</v>
      </c>
      <c r="C12" s="210"/>
      <c r="D12" s="188">
        <f>SUM('CAJA DE MDQ'!D79:D80)</f>
        <v>0</v>
      </c>
      <c r="E12" s="185">
        <f>+B12+C12-D12+E11</f>
        <v>80408.34016528877</v>
      </c>
      <c r="F12" s="212"/>
      <c r="G12" s="108"/>
      <c r="H12" s="128"/>
      <c r="I12" s="258"/>
    </row>
    <row r="13" spans="1:11" ht="15.75" thickBot="1" x14ac:dyDescent="0.35">
      <c r="A13" s="101" t="s">
        <v>53</v>
      </c>
      <c r="B13" s="184">
        <f>SUM('CAJA DE MDQ'!C96:C105)</f>
        <v>0</v>
      </c>
      <c r="C13" s="210"/>
      <c r="D13" s="188">
        <f>SUM('CAJA DE MDQ'!D96:D97)</f>
        <v>0</v>
      </c>
      <c r="E13" s="185">
        <f t="shared" si="0"/>
        <v>80408.34016528877</v>
      </c>
      <c r="F13" s="105"/>
      <c r="G13" s="108"/>
      <c r="H13" s="128"/>
      <c r="I13" s="258"/>
    </row>
    <row r="14" spans="1:11" ht="15.75" thickBot="1" x14ac:dyDescent="0.35">
      <c r="A14" s="101" t="s">
        <v>54</v>
      </c>
      <c r="B14" s="184">
        <f>SUM('CAJA DE MDQ'!C109:C121)</f>
        <v>0</v>
      </c>
      <c r="C14" s="210"/>
      <c r="D14" s="188">
        <f>SUM('CAJA DE MDQ'!D111:D112)</f>
        <v>0</v>
      </c>
      <c r="E14" s="185">
        <f t="shared" si="0"/>
        <v>80408.34016528877</v>
      </c>
      <c r="F14" s="105"/>
      <c r="G14" s="108"/>
      <c r="H14" s="128"/>
      <c r="I14" s="258"/>
    </row>
    <row r="15" spans="1:11" ht="15.75" thickBot="1" x14ac:dyDescent="0.35">
      <c r="A15" s="101" t="s">
        <v>55</v>
      </c>
      <c r="B15" s="184">
        <f>SUM('CAJA DE MDQ'!C125:C136)</f>
        <v>0</v>
      </c>
      <c r="C15" s="210"/>
      <c r="D15" s="188">
        <f>SUM('CAJA DE MDQ'!D125:D126)</f>
        <v>0</v>
      </c>
      <c r="E15" s="185">
        <f t="shared" si="0"/>
        <v>80408.34016528877</v>
      </c>
      <c r="F15" s="105"/>
      <c r="G15" s="108"/>
      <c r="H15" s="128"/>
      <c r="I15" s="258"/>
      <c r="K15" s="27"/>
    </row>
    <row r="16" spans="1:11" ht="15.75" thickBot="1" x14ac:dyDescent="0.35">
      <c r="A16" s="101" t="s">
        <v>56</v>
      </c>
      <c r="B16" s="184">
        <f>SUM('CAJA DE MDQ'!C140:C152)</f>
        <v>0</v>
      </c>
      <c r="C16" s="210"/>
      <c r="D16" s="188">
        <f>SUM('CAJA DE MDQ'!D141:D142)</f>
        <v>0</v>
      </c>
      <c r="E16" s="185">
        <f t="shared" si="0"/>
        <v>80408.34016528877</v>
      </c>
      <c r="F16" s="105"/>
      <c r="G16" s="108"/>
      <c r="H16" s="128"/>
      <c r="I16" s="258"/>
    </row>
    <row r="17" spans="1:11" ht="15.75" thickBot="1" x14ac:dyDescent="0.35">
      <c r="A17" s="101" t="s">
        <v>57</v>
      </c>
      <c r="B17" s="184">
        <f>SUM('CAJA DE MDQ'!C156:C162)</f>
        <v>0</v>
      </c>
      <c r="C17" s="210"/>
      <c r="D17" s="188">
        <f>SUM('CAJA DE MDQ'!D158:D159)</f>
        <v>0</v>
      </c>
      <c r="E17" s="185">
        <f t="shared" si="0"/>
        <v>80408.34016528877</v>
      </c>
      <c r="F17" s="105"/>
      <c r="G17" s="108"/>
      <c r="H17" s="128"/>
      <c r="I17" s="258"/>
    </row>
    <row r="18" spans="1:11" ht="15.75" thickBot="1" x14ac:dyDescent="0.35">
      <c r="A18" s="101" t="s">
        <v>58</v>
      </c>
      <c r="B18" s="184">
        <f>SUM('CAJA DE MDQ'!C166:C178)</f>
        <v>0</v>
      </c>
      <c r="C18" s="211"/>
      <c r="D18" s="189">
        <f>SUM('CAJA DE MDQ'!D169:D170)</f>
        <v>0</v>
      </c>
      <c r="E18" s="185">
        <f t="shared" si="0"/>
        <v>80408.34016528877</v>
      </c>
      <c r="F18" s="106"/>
      <c r="G18" s="109"/>
      <c r="H18" s="128"/>
      <c r="I18" s="258"/>
    </row>
    <row r="19" spans="1:11" ht="39" thickBot="1" x14ac:dyDescent="0.25">
      <c r="A19" s="110" t="s">
        <v>75</v>
      </c>
      <c r="B19" s="250">
        <f>SUM(B7:B18)</f>
        <v>266342.78000000003</v>
      </c>
      <c r="C19" s="251">
        <f>SUM(C7:C18)</f>
        <v>6856.1500000000005</v>
      </c>
      <c r="D19" s="252">
        <f>SUM(D7:D18)</f>
        <v>262626.54000000004</v>
      </c>
      <c r="E19" s="253">
        <f>+E18</f>
        <v>80408.34016528877</v>
      </c>
      <c r="F19" s="102">
        <f>SUM(F6:F18)</f>
        <v>825</v>
      </c>
      <c r="G19" s="103">
        <f>SUM(G6:G18)</f>
        <v>0</v>
      </c>
      <c r="H19" s="254">
        <f>SUM(H6:H18)</f>
        <v>3000</v>
      </c>
      <c r="I19" s="255">
        <f>SUM(I6:I18)</f>
        <v>0</v>
      </c>
    </row>
    <row r="20" spans="1:11" x14ac:dyDescent="0.2">
      <c r="K20" s="27">
        <f>SUM(K16:K19)</f>
        <v>0</v>
      </c>
    </row>
    <row r="21" spans="1:11" x14ac:dyDescent="0.2">
      <c r="B21" s="27"/>
      <c r="C21" s="27"/>
    </row>
  </sheetData>
  <mergeCells count="1">
    <mergeCell ref="A4:I4"/>
  </mergeCells>
  <phoneticPr fontId="18" type="noConversion"/>
  <pageMargins left="0.75" right="0.75" top="1" bottom="1" header="0" footer="0"/>
  <headerFooter alignWithMargins="0"/>
  <ignoredErrors>
    <ignoredError sqref="E12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G44"/>
  <sheetViews>
    <sheetView topLeftCell="A28" workbookViewId="0">
      <selection activeCell="A30" sqref="A30"/>
    </sheetView>
  </sheetViews>
  <sheetFormatPr baseColWidth="10" defaultColWidth="11.42578125" defaultRowHeight="12.75" x14ac:dyDescent="0.2"/>
  <sheetData>
    <row r="5" spans="1:2" x14ac:dyDescent="0.2">
      <c r="A5" t="s">
        <v>2</v>
      </c>
    </row>
    <row r="6" spans="1:2" x14ac:dyDescent="0.2">
      <c r="A6" t="s">
        <v>3</v>
      </c>
    </row>
    <row r="7" spans="1:2" x14ac:dyDescent="0.2">
      <c r="A7" t="s">
        <v>73</v>
      </c>
      <c r="B7" s="62"/>
    </row>
    <row r="8" spans="1:2" x14ac:dyDescent="0.2">
      <c r="A8" t="s">
        <v>4</v>
      </c>
    </row>
    <row r="9" spans="1:2" x14ac:dyDescent="0.2">
      <c r="A9" t="s">
        <v>5</v>
      </c>
    </row>
    <row r="10" spans="1:2" x14ac:dyDescent="0.2">
      <c r="A10" t="s">
        <v>6</v>
      </c>
    </row>
    <row r="11" spans="1:2" x14ac:dyDescent="0.2">
      <c r="A11" t="s">
        <v>7</v>
      </c>
    </row>
    <row r="12" spans="1:2" x14ac:dyDescent="0.2">
      <c r="A12" t="s">
        <v>59</v>
      </c>
    </row>
    <row r="13" spans="1:2" x14ac:dyDescent="0.2">
      <c r="A13" t="s">
        <v>9</v>
      </c>
    </row>
    <row r="14" spans="1:2" x14ac:dyDescent="0.2">
      <c r="A14" t="s">
        <v>10</v>
      </c>
    </row>
    <row r="15" spans="1:2" x14ac:dyDescent="0.2">
      <c r="A15" t="s">
        <v>11</v>
      </c>
    </row>
    <row r="16" spans="1:2" x14ac:dyDescent="0.2">
      <c r="A16" t="s">
        <v>12</v>
      </c>
    </row>
    <row r="17" spans="1:7" x14ac:dyDescent="0.2">
      <c r="A17" t="s">
        <v>60</v>
      </c>
    </row>
    <row r="18" spans="1:7" x14ac:dyDescent="0.2">
      <c r="A18" t="s">
        <v>13</v>
      </c>
    </row>
    <row r="19" spans="1:7" x14ac:dyDescent="0.2">
      <c r="A19" t="s">
        <v>14</v>
      </c>
    </row>
    <row r="24" spans="1:7" x14ac:dyDescent="0.2">
      <c r="A24" t="s">
        <v>61</v>
      </c>
    </row>
    <row r="25" spans="1:7" x14ac:dyDescent="0.2">
      <c r="A25" s="56" t="s">
        <v>62</v>
      </c>
    </row>
    <row r="26" spans="1:7" x14ac:dyDescent="0.2">
      <c r="A26" t="s">
        <v>74</v>
      </c>
      <c r="D26" s="192" t="s">
        <v>64</v>
      </c>
      <c r="G26" t="s">
        <v>63</v>
      </c>
    </row>
    <row r="27" spans="1:7" x14ac:dyDescent="0.2">
      <c r="A27" s="56" t="s">
        <v>65</v>
      </c>
      <c r="E27" s="191" t="s">
        <v>66</v>
      </c>
    </row>
    <row r="28" spans="1:7" x14ac:dyDescent="0.2">
      <c r="A28" t="s">
        <v>67</v>
      </c>
    </row>
    <row r="29" spans="1:7" x14ac:dyDescent="0.2">
      <c r="A29" s="56" t="s">
        <v>68</v>
      </c>
    </row>
    <row r="30" spans="1:7" x14ac:dyDescent="0.2">
      <c r="A30" s="56" t="s">
        <v>69</v>
      </c>
    </row>
    <row r="31" spans="1:7" x14ac:dyDescent="0.2">
      <c r="A31" t="s">
        <v>31</v>
      </c>
    </row>
    <row r="32" spans="1:7" x14ac:dyDescent="0.2">
      <c r="A32" s="56" t="s">
        <v>70</v>
      </c>
    </row>
    <row r="33" spans="1:3" x14ac:dyDescent="0.2">
      <c r="A33" t="s">
        <v>35</v>
      </c>
    </row>
    <row r="34" spans="1:3" x14ac:dyDescent="0.2">
      <c r="A34" t="s">
        <v>36</v>
      </c>
    </row>
    <row r="35" spans="1:3" ht="15" x14ac:dyDescent="0.2">
      <c r="A35" t="s">
        <v>34</v>
      </c>
      <c r="C35" s="190" t="s">
        <v>33</v>
      </c>
    </row>
    <row r="36" spans="1:3" x14ac:dyDescent="0.2">
      <c r="A36" t="s">
        <v>32</v>
      </c>
    </row>
    <row r="37" spans="1:3" ht="15" x14ac:dyDescent="0.2">
      <c r="A37" s="190" t="s">
        <v>71</v>
      </c>
    </row>
    <row r="38" spans="1:3" ht="15" x14ac:dyDescent="0.2">
      <c r="A38" s="190" t="s">
        <v>30</v>
      </c>
    </row>
    <row r="42" spans="1:3" x14ac:dyDescent="0.2">
      <c r="A42" s="56" t="s">
        <v>72</v>
      </c>
    </row>
    <row r="43" spans="1:3" x14ac:dyDescent="0.2">
      <c r="A43" t="s">
        <v>31</v>
      </c>
    </row>
    <row r="44" spans="1:3" x14ac:dyDescent="0.2">
      <c r="A44" t="s">
        <v>32</v>
      </c>
    </row>
  </sheetData>
  <sortState xmlns:xlrd2="http://schemas.microsoft.com/office/spreadsheetml/2017/richdata2" ref="A5:A19">
    <sortCondition ref="A5"/>
  </sortState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D1BDDC4272304585E11A67AEFECCCB" ma:contentTypeVersion="10" ma:contentTypeDescription="Crear nuevo documento." ma:contentTypeScope="" ma:versionID="be3cc3c97144177f4e658bb85951a55a">
  <xsd:schema xmlns:xsd="http://www.w3.org/2001/XMLSchema" xmlns:xs="http://www.w3.org/2001/XMLSchema" xmlns:p="http://schemas.microsoft.com/office/2006/metadata/properties" xmlns:ns2="ab81fe37-2b7c-4715-8ad9-b6463c63c8f7" xmlns:ns3="c283789d-a58a-43ff-9492-16dcb6d1c0a7" targetNamespace="http://schemas.microsoft.com/office/2006/metadata/properties" ma:root="true" ma:fieldsID="754e3d4f6f15a2502077da97d6e38b8f" ns2:_="" ns3:_="">
    <xsd:import namespace="ab81fe37-2b7c-4715-8ad9-b6463c63c8f7"/>
    <xsd:import namespace="c283789d-a58a-43ff-9492-16dcb6d1c0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81fe37-2b7c-4715-8ad9-b6463c63c8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83789d-a58a-43ff-9492-16dcb6d1c0a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60A2A93-73D3-4B56-9032-3D70E4C912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C61358-E451-4548-8042-05A4ED5B47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81fe37-2b7c-4715-8ad9-b6463c63c8f7"/>
    <ds:schemaRef ds:uri="c283789d-a58a-43ff-9492-16dcb6d1c0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0509B3E-56C5-4FD5-9BE1-7580CAE6D270}">
  <ds:schemaRefs>
    <ds:schemaRef ds:uri="http://schemas.microsoft.com/office/2006/documentManagement/types"/>
    <ds:schemaRef ds:uri="ab81fe37-2b7c-4715-8ad9-b6463c63c8f7"/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  <ds:schemaRef ds:uri="c283789d-a58a-43ff-9492-16dcb6d1c0a7"/>
    <ds:schemaRef ds:uri="http://schemas.microsoft.com/office/2006/metadata/properties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CTA CTE SOCIOS MDQ</vt:lpstr>
      <vt:lpstr>CAJA DE MDQ</vt:lpstr>
      <vt:lpstr>Grafico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cabase</dc:creator>
  <cp:keywords/>
  <dc:description/>
  <cp:lastModifiedBy>Graciela Sanchez</cp:lastModifiedBy>
  <cp:revision/>
  <dcterms:created xsi:type="dcterms:W3CDTF">2010-01-14T12:37:43Z</dcterms:created>
  <dcterms:modified xsi:type="dcterms:W3CDTF">2022-08-25T19:17:22Z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0x010100C5D1BDDC4272304585E11A67AEFECCCB</vt:lpwstr>
  </property>
</Properties>
</file>